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C:\Users\juan.castellanos\Desktop\"/>
    </mc:Choice>
  </mc:AlternateContent>
  <bookViews>
    <workbookView xWindow="0" yWindow="0" windowWidth="21510" windowHeight="9600" xr2:uid="{00000000-000D-0000-FFFF-FFFF00000000}"/>
  </bookViews>
  <sheets>
    <sheet name="PM AGN 2016" sheetId="2" r:id="rId1"/>
    <sheet name="PM AGN 2016 (2)" sheetId="3" state="hidden" r:id="rId2"/>
    <sheet name="Hoja1" sheetId="4"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4" l="1"/>
  <c r="H21" i="4"/>
  <c r="G21" i="4"/>
  <c r="C20" i="4"/>
  <c r="C14" i="4"/>
  <c r="C12" i="4"/>
  <c r="E13" i="4" s="1"/>
  <c r="C10" i="4"/>
  <c r="E11" i="4" s="1"/>
  <c r="C5" i="4"/>
  <c r="D7" i="4" s="1"/>
  <c r="C3" i="4"/>
  <c r="E4" i="4" s="1"/>
  <c r="E8" i="4" l="1"/>
  <c r="E7" i="4"/>
  <c r="E3" i="4"/>
  <c r="E12" i="4"/>
  <c r="D9" i="4"/>
  <c r="E10" i="4"/>
  <c r="D5" i="4"/>
  <c r="D33" i="3"/>
  <c r="D35" i="3"/>
  <c r="D34" i="3"/>
  <c r="D36" i="3"/>
  <c r="D37" i="3"/>
  <c r="D38" i="3"/>
  <c r="K30" i="3"/>
  <c r="K28" i="3"/>
  <c r="K26" i="3"/>
  <c r="K25" i="3"/>
  <c r="K24" i="3"/>
  <c r="K22" i="3"/>
  <c r="K20" i="3"/>
  <c r="K19" i="3"/>
  <c r="K17" i="3"/>
  <c r="K14" i="3"/>
  <c r="K13" i="3"/>
  <c r="E6" i="4" l="1"/>
  <c r="E5" i="4"/>
  <c r="D40" i="3"/>
  <c r="D33" i="2"/>
  <c r="D34" i="2"/>
  <c r="D35" i="2"/>
  <c r="D36" i="2"/>
  <c r="D31" i="2"/>
  <c r="D39" i="2" s="1"/>
  <c r="K26" i="2" l="1"/>
  <c r="K25" i="2"/>
  <c r="K24" i="2"/>
  <c r="K13" i="2"/>
  <c r="K14" i="2" l="1"/>
  <c r="K30" i="2" l="1"/>
  <c r="K28" i="2"/>
  <c r="K22" i="2"/>
  <c r="K20" i="2"/>
  <c r="K19" i="2"/>
  <c r="K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UNIDAD VICTIMAS</author>
  </authors>
  <commentList>
    <comment ref="N10" authorId="0" shapeId="0" xr:uid="{00000000-0006-0000-0000-000001000000}">
      <text>
        <r>
          <rPr>
            <b/>
            <sz val="9"/>
            <color indexed="81"/>
            <rFont val="Tahoma"/>
            <family val="2"/>
          </rPr>
          <t>UNIDAD VICTIMAS:</t>
        </r>
        <r>
          <rPr>
            <sz val="9"/>
            <color indexed="81"/>
            <rFont val="Tahoma"/>
            <family val="2"/>
          </rPr>
          <t xml:space="preserve">
Asignar responsables, igual para cada acción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UNIDAD VICTIMAS</author>
  </authors>
  <commentList>
    <comment ref="N10" authorId="0" shapeId="0" xr:uid="{00000000-0006-0000-0100-000001000000}">
      <text>
        <r>
          <rPr>
            <b/>
            <sz val="9"/>
            <color indexed="81"/>
            <rFont val="Tahoma"/>
            <family val="2"/>
          </rPr>
          <t>UNIDAD VICTIMAS:</t>
        </r>
        <r>
          <rPr>
            <sz val="9"/>
            <color indexed="81"/>
            <rFont val="Tahoma"/>
            <family val="2"/>
          </rPr>
          <t xml:space="preserve">
Asignar responsables, igual para cada acción
</t>
        </r>
      </text>
    </comment>
  </commentList>
</comments>
</file>

<file path=xl/sharedStrings.xml><?xml version="1.0" encoding="utf-8"?>
<sst xmlns="http://schemas.openxmlformats.org/spreadsheetml/2006/main" count="397" uniqueCount="170">
  <si>
    <t>PLAN DE MEJORAMIENTO ARCHIVÌSTICO</t>
  </si>
  <si>
    <t>Entidad:</t>
  </si>
  <si>
    <t xml:space="preserve">UNIDAD PARA LA ATENCIÓN Y REPARACIÒN INTEGRAL A LAS VICTIMAS </t>
  </si>
  <si>
    <t>NIT:</t>
  </si>
  <si>
    <t>900490473-6</t>
  </si>
  <si>
    <t>Representante Legal:</t>
  </si>
  <si>
    <t>ALAN JARA URZOLA</t>
  </si>
  <si>
    <t>Fecha de iniciación:</t>
  </si>
  <si>
    <t>Responsable del proceso:</t>
  </si>
  <si>
    <t>YUDY JEANNE ZAMBRANO</t>
  </si>
  <si>
    <t>Fecha de finalización:</t>
  </si>
  <si>
    <t>Cargo:</t>
  </si>
  <si>
    <t>COORDINADORA  GRUPO GESTIÓN ADMINISTRATIVA Y DE GESTION DOCUMENTAL</t>
  </si>
  <si>
    <t>Fecha y numero de Acta de aprobación del PMA</t>
  </si>
  <si>
    <t>PLAN DE MEJORAMIENTO</t>
  </si>
  <si>
    <t>SEGUIMIENTO CONTROL INTERNO</t>
  </si>
  <si>
    <t>SEGUIMIENTO AGN</t>
  </si>
  <si>
    <t>ITEM</t>
  </si>
  <si>
    <t>HALLAZGO</t>
  </si>
  <si>
    <t>No. DE ACCION</t>
  </si>
  <si>
    <t>OBJETIVOS</t>
  </si>
  <si>
    <t>No. DE META</t>
  </si>
  <si>
    <t xml:space="preserve">DESCRIPCION DE LAS TAREAS </t>
  </si>
  <si>
    <t xml:space="preserve">EJECUCION DE LAS TAREAS INICIO      </t>
  </si>
  <si>
    <t>PLAZOS EN SEMANAS</t>
  </si>
  <si>
    <t>PROCENTAJE DE AVANCE DE LAS TAREAS</t>
  </si>
  <si>
    <t>PRODUCTOS</t>
  </si>
  <si>
    <t>AVANCE DE CUMPLIMIENTO DEL OBJETIVO</t>
  </si>
  <si>
    <t>DESCRIPCION DE LOS AVANCES</t>
  </si>
  <si>
    <t>AREAS Y PERSONAS RESPONSABLES</t>
  </si>
  <si>
    <t>EVIDENCIAS</t>
  </si>
  <si>
    <t>OBSERVACIONES OFICINA DE CONTROL INTERNO</t>
  </si>
  <si>
    <t>No. DE INFORME DE SEGUIMIENTO Y FECHA</t>
  </si>
  <si>
    <t>FECHA CIERRE HALLAZGO</t>
  </si>
  <si>
    <t>No. DE RADICADO</t>
  </si>
  <si>
    <t>OBSERVACIONES</t>
  </si>
  <si>
    <t>INICIO</t>
  </si>
  <si>
    <t>FINALIZACION</t>
  </si>
  <si>
    <r>
      <rPr>
        <b/>
        <u/>
        <sz val="10"/>
        <rFont val="Arial"/>
        <family val="2"/>
      </rPr>
      <t>Instancia Asesora en Materia Archivística</t>
    </r>
    <r>
      <rPr>
        <b/>
        <sz val="10"/>
        <rFont val="Arial"/>
        <family val="2"/>
      </rPr>
      <t>:</t>
    </r>
    <r>
      <rPr>
        <sz val="10"/>
        <rFont val="Arial"/>
        <family val="2"/>
      </rPr>
      <t xml:space="preserve"> La Entidad no cuenta con el Comité Institucional de Desarrollo Administrativo debidamente establecido</t>
    </r>
  </si>
  <si>
    <t>ACCION No. 1</t>
  </si>
  <si>
    <t>Instrumentos Archivísticos:</t>
  </si>
  <si>
    <t>ACCION No. 2.1</t>
  </si>
  <si>
    <t>2.1</t>
  </si>
  <si>
    <t>2.2</t>
  </si>
  <si>
    <r>
      <rPr>
        <b/>
        <u/>
        <sz val="10"/>
        <rFont val="Arial"/>
        <family val="2"/>
      </rPr>
      <t>Programa de Gestión Documental -PGD-:</t>
    </r>
    <r>
      <rPr>
        <b/>
        <sz val="10"/>
        <rFont val="Arial"/>
        <family val="2"/>
      </rPr>
      <t xml:space="preserve"> </t>
    </r>
    <r>
      <rPr>
        <sz val="10"/>
        <rFont val="Arial"/>
        <family val="2"/>
      </rPr>
      <t>La Entidad no ha elaborado y adoptado el Programa de Gestión Documental</t>
    </r>
  </si>
  <si>
    <t>ACCION No. 2.2</t>
  </si>
  <si>
    <t>2.3</t>
  </si>
  <si>
    <r>
      <rPr>
        <b/>
        <u/>
        <sz val="10"/>
        <rFont val="Arial"/>
        <family val="2"/>
      </rPr>
      <t>Formato de Inventario Único Documental - FUID</t>
    </r>
    <r>
      <rPr>
        <b/>
        <sz val="10"/>
        <rFont val="Arial"/>
        <family val="2"/>
      </rPr>
      <t xml:space="preserve">: </t>
    </r>
    <r>
      <rPr>
        <sz val="10"/>
        <rFont val="Arial"/>
        <family val="2"/>
      </rPr>
      <t>La Entidad no cuenta con los inventarios documentales de los documentos producidos en los archivos de gestión, ni los administrados en sus depósitos de archivo.</t>
    </r>
  </si>
  <si>
    <t>ACCION No. 2.3</t>
  </si>
  <si>
    <r>
      <t xml:space="preserve">Capacitación del Personal de Archivo: </t>
    </r>
    <r>
      <rPr>
        <sz val="10"/>
        <rFont val="Arial"/>
        <family val="2"/>
      </rPr>
      <t>La Entidad no ha realizado capacitación en materia archivística a los funcionarios de archivo.</t>
    </r>
  </si>
  <si>
    <t>ACCION No. 3</t>
  </si>
  <si>
    <r>
      <rPr>
        <b/>
        <sz val="10"/>
        <rFont val="Arial"/>
        <family val="2"/>
      </rPr>
      <t xml:space="preserve">Unidad de Correspondencia: </t>
    </r>
    <r>
      <rPr>
        <sz val="10"/>
        <rFont val="Arial"/>
        <family val="2"/>
      </rPr>
      <t>La Entidad no cuenta con la unidad de correspondencia de conformidad con la norma, que permitan controlar sus Comunicaciones Oficiales.</t>
    </r>
  </si>
  <si>
    <t>ACCION No. 4</t>
  </si>
  <si>
    <t>ACCION No. 5</t>
  </si>
  <si>
    <t>Definir la existencia de fondo documental acumulado.</t>
  </si>
  <si>
    <t>5.1</t>
  </si>
  <si>
    <r>
      <rPr>
        <b/>
        <u/>
        <sz val="10"/>
        <rFont val="Arial"/>
        <family val="2"/>
      </rPr>
      <t>Organización de los Archivos de Gestión</t>
    </r>
    <r>
      <rPr>
        <b/>
        <sz val="10"/>
        <rFont val="Arial"/>
        <family val="2"/>
      </rPr>
      <t>:</t>
    </r>
    <r>
      <rPr>
        <sz val="10"/>
        <rFont val="Arial"/>
        <family val="2"/>
      </rPr>
      <t xml:space="preserve"> La Entidad no esta aplicando los criterios de organización de los archivos de gestión, según la normatividad relacionada: organización, foliación, hoja de control, control de prestamos documentos, numeración de actos administrativos e integridad física de los documentos.</t>
    </r>
  </si>
  <si>
    <t>ACCION No. 5.1</t>
  </si>
  <si>
    <t>Organizar archivo de gestión.</t>
  </si>
  <si>
    <t>5.2</t>
  </si>
  <si>
    <r>
      <rPr>
        <b/>
        <u/>
        <sz val="10"/>
        <rFont val="Arial"/>
        <family val="2"/>
      </rPr>
      <t>Organización de Historia Laborales:</t>
    </r>
    <r>
      <rPr>
        <sz val="10"/>
        <rFont val="Arial"/>
        <family val="2"/>
      </rPr>
      <t xml:space="preserve"> La Entidad no ha aplicado los criterios de organización control de la Serie Documental Historias Laborales.</t>
    </r>
  </si>
  <si>
    <t>ACCION No. 5.2</t>
  </si>
  <si>
    <t>Definir criterios para la organización de las historias laborales</t>
  </si>
  <si>
    <t>ACCION No. 6</t>
  </si>
  <si>
    <t xml:space="preserve">Diseñar Sistema Integrado de Conservación </t>
  </si>
  <si>
    <t>AVANCE DEL PLAN DE CUMPLIMIENTO ACCIONES</t>
  </si>
  <si>
    <t>Acción 1</t>
  </si>
  <si>
    <t>Acción 2</t>
  </si>
  <si>
    <t>Acción 3</t>
  </si>
  <si>
    <t>Acción 4</t>
  </si>
  <si>
    <t>Acción 5</t>
  </si>
  <si>
    <t>Acción 6</t>
  </si>
  <si>
    <t>CUMPLIMIENTO DEL PLAN DE MEJORAMIENTO</t>
  </si>
  <si>
    <r>
      <rPr>
        <b/>
        <u/>
        <sz val="10"/>
        <rFont val="Arial"/>
        <family val="2"/>
      </rPr>
      <t>Tabla de Retención Documental y Cuadros de Clasificación Documental</t>
    </r>
    <r>
      <rPr>
        <b/>
        <sz val="10"/>
        <rFont val="Arial"/>
        <family val="2"/>
      </rPr>
      <t xml:space="preserve">: </t>
    </r>
    <r>
      <rPr>
        <sz val="10"/>
        <rFont val="Arial"/>
        <family val="2"/>
      </rPr>
      <t>La Entidad no cuenta con las Tablas de Retención Documental (TRD) debidamente aprobadas, convalidadas e implementadas. Así como tampoco con Cuadros de Clasificación Documental.</t>
    </r>
  </si>
  <si>
    <t>Evidenciar la elaboración y adopción del Programa de gestión documental</t>
  </si>
  <si>
    <t xml:space="preserve">Adelantar la realización de los inventarios documentales en los procesos de la Entidad </t>
  </si>
  <si>
    <t>Actualizar los procedimientos de Comunicaciones de recepción, radicación y trámite de correspondencia interna y externa</t>
  </si>
  <si>
    <t xml:space="preserve">Evidenciar con la Resolución que la entidad cuenta con el comité Institucional de desarrollo administrativo
</t>
  </si>
  <si>
    <t>Actualizar resolución del comité institucional de desarrollo administrativo</t>
  </si>
  <si>
    <t>Convalidar la aprobación de las Tablas de Retención Documental con la AGN</t>
  </si>
  <si>
    <t>Enviar actas de aprobación de tablas de retención documental  por el comité interinstitucional de desarrollo administrativo.</t>
  </si>
  <si>
    <t>Elaborar, adoptar por el CIDA y enviar Programa de gestión documental al AGN</t>
  </si>
  <si>
    <t>10 DE MARZO DE 2017</t>
  </si>
  <si>
    <t xml:space="preserve"> 31 DICIEMBRE DE 2020</t>
  </si>
  <si>
    <t>Una (1) Resolución</t>
  </si>
  <si>
    <t>Un (1) Programa de gestión documental</t>
  </si>
  <si>
    <t>7,129 metros lineales organizados</t>
  </si>
  <si>
    <t>Realizar capacitaciones en gestión documental</t>
  </si>
  <si>
    <t xml:space="preserve">Un (1) Plan de capacitaciones </t>
  </si>
  <si>
    <t xml:space="preserve">Un (1) Procedimiento </t>
  </si>
  <si>
    <t>Un (1) Documento sistema integrado de conservación</t>
  </si>
  <si>
    <t>Una (1) Resolución de creación</t>
  </si>
  <si>
    <t>3 Actas o según el numero de reuniones</t>
  </si>
  <si>
    <t>Organizar 7,129 ml de documentos de archivo (dependencias misionales y de apoyo, direcciones territoriales)</t>
  </si>
  <si>
    <t>Realizar análisis de la información existente, lo cual es un producto del proceso de organización del archivo rezagado.</t>
  </si>
  <si>
    <t>Realizar seguimiento a la organización del archivo de gestión, lo cual es un producto del proceso de organización de los archivo de la dependencias de la Unidad.</t>
  </si>
  <si>
    <t>Diseñar el documento del sistema Integrado de Conservación, lo cual es un producto del proceso de organización del archivo rezagado.</t>
  </si>
  <si>
    <t>Realizar seguimiento a la organización del 80% de las historias laborales, lo cual es un producto del proceso de organización de los archivo de la dependencias de la Unidad.</t>
  </si>
  <si>
    <t>8 de Marzo de 2017  con Numero de acta 1</t>
  </si>
  <si>
    <r>
      <rPr>
        <b/>
        <u/>
        <sz val="10"/>
        <rFont val="Arial"/>
        <family val="2"/>
      </rPr>
      <t>Sistema Integrado de Conservación- SIC</t>
    </r>
    <r>
      <rPr>
        <b/>
        <sz val="10"/>
        <rFont val="Arial"/>
        <family val="2"/>
      </rPr>
      <t>:</t>
    </r>
    <r>
      <rPr>
        <sz val="10"/>
        <rFont val="Arial"/>
        <family val="2"/>
      </rPr>
      <t xml:space="preserve"> La Entidad no cuenta con un SIC para la preservación de los documentos de archivo desde su producción hasta su disposición final.</t>
    </r>
  </si>
  <si>
    <t xml:space="preserve">GRUPO DE GESTIÒN ADMINISTRATIVA Y DOCUMENTAL </t>
  </si>
  <si>
    <t>Un (1) Formato Único de inventario</t>
  </si>
  <si>
    <t>Definir herramientas a través del procedimiento, para la radicación manual cuando el sistema presente fallas.</t>
  </si>
  <si>
    <r>
      <rPr>
        <b/>
        <u/>
        <sz val="10"/>
        <rFont val="Arial"/>
        <family val="2"/>
      </rPr>
      <t>Conformación de Archivos públicos</t>
    </r>
    <r>
      <rPr>
        <b/>
        <sz val="10"/>
        <rFont val="Arial"/>
        <family val="2"/>
      </rPr>
      <t xml:space="preserve">: </t>
    </r>
    <r>
      <rPr>
        <sz val="10"/>
        <rFont val="Arial"/>
        <family val="2"/>
      </rPr>
      <t>La Entidad no ha elaborado las tablas de Valoración Documental, para la organización del fondo documental acumulado.</t>
    </r>
  </si>
  <si>
    <t>Un (1) Documento de análisis de información</t>
  </si>
  <si>
    <t>Definir lineamientos, procedimientos y demás documentos para la organización del archivo de gestión.</t>
  </si>
  <si>
    <t xml:space="preserve">El comité el cual aprobó las TRD para cumplir con acción Nº2  la cual de acuerdo al memorando enviado al archivo general de la nación que tiene como numero de radicado 201771011762651 el cual contiene la aprobación del comité de las tablas de retención documental  </t>
  </si>
  <si>
    <t>Adelantar las actividades para convalidación por la AGN de la tablas de retención documental  y los cuadros de clasificación documental.</t>
  </si>
  <si>
    <t>RLE 01
25/07/2017</t>
  </si>
  <si>
    <t xml:space="preserve">Se encuentra en proceso de actualización las trd del nivel central y se encuentran en construcción las trd del nivel territorial </t>
  </si>
  <si>
    <t>GRUPO DE GESTIÒN ADMINISTRATIVA Y DOCUMENTAL</t>
  </si>
  <si>
    <t xml:space="preserve">Se ha realizado el documento inicial y se encuentra realizando las correcciones de acuerdo con las indicacion o sugerencias recibidas por la secretaria general y la oficina asesora de planeación   </t>
  </si>
  <si>
    <t>33.33 %</t>
  </si>
  <si>
    <t>Se evidencia acta del Comité Institucional de Desarrollo Administrativo del 8 de marzo aprobando el PGD,enviado al AGN con radicado  27177101342171 del 5 de abril del 2017.</t>
  </si>
  <si>
    <t>Se eviencian correos electrónicos con los borradores del procedimiento, sin embargo esta actividad se da como incumplida al haberse vencido el plazo de ejecución y no contar con el procedimiento aprobado.</t>
  </si>
  <si>
    <t>Actividad en térmnios para su cumplimiento , no se evidencia avance en el desarrollo de esta actividad.</t>
  </si>
  <si>
    <t>Se evidencia Resolución   1017 del  2016  sobre Integrantes del Comité institucional de Desarrollo Administrativo la cual modifica a Resolución  Nº 0547 del 2013 que a su vez modifica Resolución Nº 1627 del 2012. Enviada mediante memorando  2011771011762651 sobre avance del plan de mejoramiento archivístico al AGN del 21 de abril 2017.</t>
  </si>
  <si>
    <t xml:space="preserve"> Se realiza cumplimiento a la actividad 2,2 al realizar el programa de gestión documental y enviando el memorando que tiene como número de radicado 20177100342171 al archivo general de la nación en las fechas limites establecidas en el plan de mejoramiento archivístico </t>
  </si>
  <si>
    <t>Establecer y documentar el Plan de capacitaciones de GD 2017.</t>
  </si>
  <si>
    <t>Dar cumplimiento al plan de capacitaciones programadas.</t>
  </si>
  <si>
    <t>Actualizar los procedimientos y lineamientos para el cumplimiento del PGD.</t>
  </si>
  <si>
    <t>Enviar Resolución de creación de comité al AGN.</t>
  </si>
  <si>
    <t>Actualizar Resolución de creación de comité al AGN.</t>
  </si>
  <si>
    <t>Ajustar el  procedimientos de correspondencia, incluyendo la estandarización de los mínimos para el correcto funcionamiento de los puntos de radicación de la Unidad.</t>
  </si>
  <si>
    <t>Al no evidenciarse plan de capacitación no se  puede constatar la ejecución del  cronograma. Acción en términos para su cumplimiento. La OCI recomienda realizar acciones que conlleven a  cumplimiento.</t>
  </si>
  <si>
    <t>No se evidencia plan específico de capacitación en materia archivística a funcionarios de archivo. La OCI alerta sobre el cumplimineto de esta actividad.</t>
  </si>
  <si>
    <t xml:space="preserve">Memorando, cronograma de las territoriales y las Dependencias. </t>
  </si>
  <si>
    <t xml:space="preserve">Grupo de  Gesión ADMINISTRATIVA Y DOCUMENTAL </t>
  </si>
  <si>
    <t xml:space="preserve">Memorando  y  acta de reunión Resolución 
 01017 del  2016  </t>
  </si>
  <si>
    <t xml:space="preserve">Memorando, Resolución 0547 y la Resolución 01017 del  2016  </t>
  </si>
  <si>
    <t xml:space="preserve">Memorando,  acta del 8 de marzo 2017 y Resolución 01017 del  2016  </t>
  </si>
  <si>
    <t>Actualizar el procedimiento del FUID                                   para el levantamiento de los inventarios las áreas, con base al resultado de la organización de 7,129 ml.</t>
  </si>
  <si>
    <t xml:space="preserve"> Se evidencia que la Unidad cuenta con un comité el cual se hace referencia en el memorando realizado para el plan de mejoramiento archivístico que tiene como número de radicado 201771011762651 el cual fue enviado al archivo de general de la nación en la fecha limite y cumpliendo con los ítem mencionado </t>
  </si>
  <si>
    <t>No se evidencia avance  a la fecha del seguimiento, la actividad tiene como plazo el 4 de agosto 2017. La  OCI  alerta sobre el cumplimiento de  esta actividad.</t>
  </si>
  <si>
    <t>Se evidencia acta del Comité Institucional de desarrollo administrativo del 8 de marzo aprobando las TRD y el cuadro de clasificacion documental . enviado al AGN mediante memorando  2011771011762651 sobre avance del plan de mejoramiento archivístico al AGN del 21 de abril 2017.</t>
  </si>
  <si>
    <t xml:space="preserve">No se evidencia avance, la OCI recomienda documentar avance de esta actividad </t>
  </si>
  <si>
    <t xml:space="preserve">Se ha realizado el documento inicial y se encuentra realizando las correcciones de acuerdo con las indicación o sugerencias recibidas por la secretaria general y la oficina asesora de planeación   </t>
  </si>
  <si>
    <t>Se evidencian correos electrónicos con los borradores del procedimiento, sin embargo esta actividad se da como incumplida al haberse vencido el plazo de ejecución y no contar con el procedimiento aprobado.</t>
  </si>
  <si>
    <t>Se evidencian correos electronicos con los borradores del procedimiento, sin embargo esta actividad se da como incumplida al haberse vencido el plazo de ejecución y no contar con el procedimiento aprobado.</t>
  </si>
  <si>
    <t>No se evidencia avance aunque la fecha de las actividad vence el 29 de dici del 2017. la OCI recomienda iniciar acciones para el cumplimiento de las actividades</t>
  </si>
  <si>
    <t>sobre 100 %</t>
  </si>
  <si>
    <r>
      <rPr>
        <b/>
        <u/>
        <sz val="14"/>
        <rFont val="Arial"/>
        <family val="2"/>
      </rPr>
      <t>Instancia Asesora en Materia Archivística</t>
    </r>
    <r>
      <rPr>
        <b/>
        <sz val="14"/>
        <rFont val="Arial"/>
        <family val="2"/>
      </rPr>
      <t>:</t>
    </r>
    <r>
      <rPr>
        <sz val="14"/>
        <rFont val="Arial"/>
        <family val="2"/>
      </rPr>
      <t xml:space="preserve"> La Entidad no cuenta con el Comité Institucional de Desarrollo Administrativo debidamente establecido</t>
    </r>
  </si>
  <si>
    <r>
      <rPr>
        <b/>
        <u/>
        <sz val="14"/>
        <rFont val="Arial"/>
        <family val="2"/>
      </rPr>
      <t>Tabla de Retención Documental y Cuadros de Clasificación Documental</t>
    </r>
    <r>
      <rPr>
        <b/>
        <sz val="14"/>
        <rFont val="Arial"/>
        <family val="2"/>
      </rPr>
      <t xml:space="preserve">: </t>
    </r>
    <r>
      <rPr>
        <sz val="14"/>
        <rFont val="Arial"/>
        <family val="2"/>
      </rPr>
      <t>La Entidad no cuenta con las Tablas de Retención Documental (TRD) debidamente aprobadas, convalidadas e implementadas. Así como tampoco con Cuadros de Clasificación Documental.</t>
    </r>
  </si>
  <si>
    <r>
      <rPr>
        <b/>
        <u/>
        <sz val="14"/>
        <rFont val="Arial"/>
        <family val="2"/>
      </rPr>
      <t>Programa de Gestión Documental -PGD-:</t>
    </r>
    <r>
      <rPr>
        <b/>
        <sz val="14"/>
        <rFont val="Arial"/>
        <family val="2"/>
      </rPr>
      <t xml:space="preserve"> </t>
    </r>
    <r>
      <rPr>
        <sz val="14"/>
        <rFont val="Arial"/>
        <family val="2"/>
      </rPr>
      <t>La Entidad no ha elaborado y adoptado el Programa de Gestión Documental</t>
    </r>
  </si>
  <si>
    <r>
      <rPr>
        <b/>
        <u/>
        <sz val="14"/>
        <rFont val="Arial"/>
        <family val="2"/>
      </rPr>
      <t>Formato de Inventario Único Documental - FUID</t>
    </r>
    <r>
      <rPr>
        <b/>
        <sz val="14"/>
        <rFont val="Arial"/>
        <family val="2"/>
      </rPr>
      <t xml:space="preserve">: </t>
    </r>
    <r>
      <rPr>
        <sz val="14"/>
        <rFont val="Arial"/>
        <family val="2"/>
      </rPr>
      <t>La Entidad no cuenta con los inventarios documentales de los documentos producidos en los archivos de gestión, ni los administrados en sus depósitos de archivo.</t>
    </r>
  </si>
  <si>
    <r>
      <t xml:space="preserve">Capacitación del Personal de Archivo: </t>
    </r>
    <r>
      <rPr>
        <sz val="14"/>
        <rFont val="Arial"/>
        <family val="2"/>
      </rPr>
      <t>La Entidad no ha realizado capacitación en materia archivística a los funcionarios de archivo.</t>
    </r>
  </si>
  <si>
    <r>
      <rPr>
        <b/>
        <sz val="14"/>
        <rFont val="Arial"/>
        <family val="2"/>
      </rPr>
      <t xml:space="preserve">Unidad de Correspondencia: </t>
    </r>
    <r>
      <rPr>
        <sz val="14"/>
        <rFont val="Arial"/>
        <family val="2"/>
      </rPr>
      <t>La Entidad no cuenta con la unidad de correspondencia de conformidad con la norma, que permitan controlar sus Comunicaciones Oficiales.</t>
    </r>
  </si>
  <si>
    <r>
      <rPr>
        <b/>
        <u/>
        <sz val="14"/>
        <rFont val="Arial"/>
        <family val="2"/>
      </rPr>
      <t>Conformación de Archivos públicos</t>
    </r>
    <r>
      <rPr>
        <b/>
        <sz val="14"/>
        <rFont val="Arial"/>
        <family val="2"/>
      </rPr>
      <t xml:space="preserve">: </t>
    </r>
    <r>
      <rPr>
        <sz val="14"/>
        <rFont val="Arial"/>
        <family val="2"/>
      </rPr>
      <t>La Entidad no ha elaborado las tablas de Valoración Documental, para la organización del fondo documental acumulado.</t>
    </r>
  </si>
  <si>
    <r>
      <rPr>
        <b/>
        <u/>
        <sz val="14"/>
        <rFont val="Arial"/>
        <family val="2"/>
      </rPr>
      <t>Organización de los Archivos de Gestión</t>
    </r>
    <r>
      <rPr>
        <b/>
        <sz val="14"/>
        <rFont val="Arial"/>
        <family val="2"/>
      </rPr>
      <t>:</t>
    </r>
    <r>
      <rPr>
        <sz val="14"/>
        <rFont val="Arial"/>
        <family val="2"/>
      </rPr>
      <t xml:space="preserve"> La Entidad no esta aplicando los criterios de organización de los archivos de gestión, según la normatividad relacionada: organización, foliación, hoja de control, control de prestamos documentos, numeración de actos administrativos e integridad física de los documentos.</t>
    </r>
  </si>
  <si>
    <r>
      <rPr>
        <b/>
        <u/>
        <sz val="14"/>
        <rFont val="Arial"/>
        <family val="2"/>
      </rPr>
      <t>Organización de Historia Laborales:</t>
    </r>
    <r>
      <rPr>
        <sz val="14"/>
        <rFont val="Arial"/>
        <family val="2"/>
      </rPr>
      <t xml:space="preserve"> La Entidad no ha aplicado los criterios de organización control de la Serie Documental Historias Laborales.</t>
    </r>
  </si>
  <si>
    <r>
      <rPr>
        <b/>
        <u/>
        <sz val="14"/>
        <rFont val="Arial"/>
        <family val="2"/>
      </rPr>
      <t>Sistema Integrado de Conservación- SIC</t>
    </r>
    <r>
      <rPr>
        <b/>
        <sz val="14"/>
        <rFont val="Arial"/>
        <family val="2"/>
      </rPr>
      <t>:</t>
    </r>
    <r>
      <rPr>
        <sz val="14"/>
        <rFont val="Arial"/>
        <family val="2"/>
      </rPr>
      <t xml:space="preserve"> La Entidad no cuenta con un SIC para la preservación de los documentos de archivo desde su producción hasta su disposición final.</t>
    </r>
  </si>
  <si>
    <t>33.33%</t>
  </si>
  <si>
    <t>1.2</t>
  </si>
  <si>
    <t>2,1,1</t>
  </si>
  <si>
    <t>2,1,2</t>
  </si>
  <si>
    <t>2,2, 1</t>
  </si>
  <si>
    <t>2,2,2</t>
  </si>
  <si>
    <t>2,3,1</t>
  </si>
  <si>
    <t>5,0,1</t>
  </si>
  <si>
    <t>5,0,2</t>
  </si>
  <si>
    <t>5,1,1</t>
  </si>
  <si>
    <t>5,1,2</t>
  </si>
  <si>
    <t>5,2,1</t>
  </si>
  <si>
    <t>5,2,2</t>
  </si>
  <si>
    <t>En términos para ejecución</t>
  </si>
  <si>
    <t>Incumplida</t>
  </si>
  <si>
    <t>Cumplida</t>
  </si>
  <si>
    <t>Inc</t>
  </si>
  <si>
    <t>Cum</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</si>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</sst>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0"/>
      <name val="Arial"/>
      <family val="2"/>
    </font>
    <font>
      <b/>
      <u/>
      <sz val="10"/>
      <name val="Arial"/>
      <family val="2"/>
    </font>
    <font>
      <sz val="9"/>
      <color indexed="81"/>
      <name val="Tahoma"/>
      <family val="2"/>
    </font>
    <font>
      <b/>
      <sz val="9"/>
      <color indexed="81"/>
      <name val="Tahoma"/>
      <family val="2"/>
    </font>
    <font>
      <sz val="8"/>
      <name val="Arial"/>
      <family val="2"/>
    </font>
    <font>
      <b/>
      <sz val="12"/>
      <name val="Arial"/>
      <family val="2"/>
    </font>
    <font>
      <sz val="12"/>
      <name val="Arial"/>
      <family val="2"/>
    </font>
    <font>
      <sz val="14"/>
      <name val="Arial"/>
      <family val="2"/>
    </font>
    <font>
      <b/>
      <sz val="14"/>
      <name val="Arial"/>
      <family val="2"/>
    </font>
    <font>
      <b/>
      <u/>
      <sz val="14"/>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22">
    <xf numFmtId="0" fontId="0" fillId="0" borderId="0" xfId="0"/>
    <xf numFmtId="0" fontId="1" fillId="0" borderId="0" xfId="0" applyFont="1"/>
    <xf numFmtId="0" fontId="2" fillId="0" borderId="2" xfId="0" applyFont="1" applyBorder="1" applyAlignment="1">
      <alignment wrapText="1"/>
    </xf>
    <xf numFmtId="0" fontId="2" fillId="0" borderId="2" xfId="0" applyFont="1" applyBorder="1"/>
    <xf numFmtId="0" fontId="2" fillId="0" borderId="2" xfId="0" applyFont="1" applyBorder="1" applyAlignment="1">
      <alignment vertical="top"/>
    </xf>
    <xf numFmtId="0" fontId="2" fillId="0" borderId="2" xfId="0" applyFont="1" applyBorder="1" applyAlignment="1">
      <alignment horizontal="left" vertical="top" wrapText="1"/>
    </xf>
    <xf numFmtId="0" fontId="2" fillId="2"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xf numFmtId="9"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xf numFmtId="0" fontId="1" fillId="0" borderId="0" xfId="0" applyFont="1" applyAlignment="1">
      <alignment horizontal="left" vertical="top" wrapText="1"/>
    </xf>
    <xf numFmtId="0" fontId="1" fillId="2" borderId="0" xfId="0" applyFont="1" applyFill="1"/>
    <xf numFmtId="9" fontId="2" fillId="0" borderId="0" xfId="0" applyNumberFormat="1" applyFont="1" applyAlignment="1">
      <alignment horizontal="center" vertical="center" wrapText="1"/>
    </xf>
    <xf numFmtId="0" fontId="3" fillId="0" borderId="2" xfId="0" applyFont="1" applyBorder="1" applyAlignment="1"/>
    <xf numFmtId="0" fontId="2" fillId="0" borderId="6" xfId="0" applyFont="1" applyBorder="1" applyAlignment="1">
      <alignment horizontal="center" vertical="center"/>
    </xf>
    <xf numFmtId="9" fontId="2" fillId="0" borderId="6" xfId="0" applyNumberFormat="1"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xf>
    <xf numFmtId="14" fontId="1" fillId="2" borderId="6" xfId="0" applyNumberFormat="1" applyFont="1" applyFill="1" applyBorder="1" applyAlignment="1">
      <alignment horizontal="center" vertical="center"/>
    </xf>
    <xf numFmtId="9" fontId="2" fillId="0" borderId="6"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xf>
    <xf numFmtId="9" fontId="2" fillId="0" borderId="2" xfId="0" applyNumberFormat="1" applyFont="1" applyBorder="1" applyAlignment="1">
      <alignment horizontal="center" vertical="center" wrapText="1"/>
    </xf>
    <xf numFmtId="0" fontId="1" fillId="0" borderId="8" xfId="0" applyFont="1" applyBorder="1" applyAlignment="1">
      <alignment horizontal="center" vertical="center"/>
    </xf>
    <xf numFmtId="9" fontId="2" fillId="0" borderId="8" xfId="0" applyNumberFormat="1"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wrapText="1"/>
    </xf>
    <xf numFmtId="14" fontId="1" fillId="0" borderId="6" xfId="0" applyNumberFormat="1" applyFont="1" applyBorder="1" applyAlignment="1">
      <alignment horizontal="center" vertical="center"/>
    </xf>
    <xf numFmtId="14" fontId="1" fillId="2" borderId="6"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9" fontId="1" fillId="0" borderId="2" xfId="0" applyNumberFormat="1" applyFont="1" applyBorder="1" applyAlignment="1">
      <alignment horizontal="center" vertical="center"/>
    </xf>
    <xf numFmtId="9"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left" vertical="center" wrapText="1"/>
    </xf>
    <xf numFmtId="9" fontId="1" fillId="0" borderId="0" xfId="0" applyNumberFormat="1" applyFont="1" applyAlignment="1">
      <alignment horizontal="center" vertical="center"/>
    </xf>
    <xf numFmtId="0" fontId="1" fillId="0" borderId="2" xfId="0" applyFont="1" applyBorder="1" applyAlignment="1">
      <alignment wrapText="1"/>
    </xf>
    <xf numFmtId="0" fontId="1" fillId="0" borderId="2" xfId="0" applyFont="1" applyBorder="1" applyAlignment="1">
      <alignment vertical="top" wrapText="1"/>
    </xf>
    <xf numFmtId="0" fontId="1" fillId="0" borderId="2" xfId="0" applyFont="1" applyBorder="1" applyAlignment="1">
      <alignment horizontal="left" vertical="top" wrapText="1"/>
    </xf>
    <xf numFmtId="1" fontId="1" fillId="0" borderId="2" xfId="0" applyNumberFormat="1" applyFont="1" applyBorder="1" applyAlignment="1">
      <alignment horizontal="center" wrapText="1"/>
    </xf>
    <xf numFmtId="0" fontId="1" fillId="0" borderId="0" xfId="0" applyFont="1" applyAlignment="1">
      <alignment horizontal="center" vertical="center"/>
    </xf>
    <xf numFmtId="0" fontId="7" fillId="0" borderId="2" xfId="0" applyFont="1" applyBorder="1" applyAlignment="1">
      <alignment wrapText="1"/>
    </xf>
    <xf numFmtId="0" fontId="7" fillId="0" borderId="2" xfId="0" applyFont="1" applyBorder="1"/>
    <xf numFmtId="0" fontId="7" fillId="0" borderId="2" xfId="0" applyFont="1" applyBorder="1" applyAlignment="1">
      <alignment vertical="top"/>
    </xf>
    <xf numFmtId="0" fontId="7" fillId="0" borderId="2" xfId="0" applyFont="1" applyBorder="1" applyAlignment="1">
      <alignment horizontal="left" vertical="top"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xf numFmtId="0" fontId="8" fillId="2" borderId="0" xfId="0" applyFont="1" applyFill="1" applyBorder="1"/>
    <xf numFmtId="9" fontId="7" fillId="0" borderId="0" xfId="0" applyNumberFormat="1" applyFont="1" applyBorder="1" applyAlignment="1">
      <alignment horizontal="center" vertical="center"/>
    </xf>
    <xf numFmtId="0" fontId="8" fillId="0" borderId="0" xfId="0" applyFont="1" applyBorder="1" applyAlignment="1">
      <alignment horizontal="center" vertical="center"/>
    </xf>
    <xf numFmtId="0" fontId="7" fillId="0" borderId="0" xfId="0" applyFont="1" applyAlignment="1">
      <alignment horizontal="center" vertical="center" wrapText="1"/>
    </xf>
    <xf numFmtId="0" fontId="7" fillId="0" borderId="0" xfId="0" applyFont="1"/>
    <xf numFmtId="9" fontId="8" fillId="0" borderId="0" xfId="0" applyNumberFormat="1" applyFont="1" applyAlignment="1">
      <alignment horizontal="center" vertical="center"/>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top" wrapText="1"/>
    </xf>
    <xf numFmtId="0" fontId="8" fillId="2" borderId="0" xfId="0" applyFont="1" applyFill="1"/>
    <xf numFmtId="9" fontId="7" fillId="0" borderId="0" xfId="0" applyNumberFormat="1" applyFont="1" applyAlignment="1">
      <alignment horizontal="center" vertical="center" wrapText="1"/>
    </xf>
    <xf numFmtId="0" fontId="9" fillId="0" borderId="6" xfId="0" applyFont="1" applyBorder="1" applyAlignment="1">
      <alignment horizontal="center" vertical="center" wrapText="1"/>
    </xf>
    <xf numFmtId="14" fontId="9" fillId="0" borderId="6" xfId="0" applyNumberFormat="1" applyFont="1" applyBorder="1" applyAlignment="1">
      <alignment horizontal="center" vertical="center"/>
    </xf>
    <xf numFmtId="14" fontId="9" fillId="2" borderId="6"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9" fontId="9" fillId="0" borderId="2" xfId="0" applyNumberFormat="1" applyFont="1" applyBorder="1" applyAlignment="1">
      <alignment horizontal="center" vertical="center"/>
    </xf>
    <xf numFmtId="9" fontId="10" fillId="0" borderId="2" xfId="0" applyNumberFormat="1" applyFont="1" applyBorder="1" applyAlignment="1">
      <alignment horizontal="center" vertical="center"/>
    </xf>
    <xf numFmtId="9"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top" wrapText="1"/>
    </xf>
    <xf numFmtId="14" fontId="9" fillId="0" borderId="2" xfId="0" applyNumberFormat="1" applyFont="1" applyBorder="1" applyAlignment="1">
      <alignment horizontal="center" vertical="center"/>
    </xf>
    <xf numFmtId="0" fontId="9" fillId="0" borderId="8" xfId="0" applyFont="1" applyFill="1" applyBorder="1" applyAlignment="1">
      <alignment horizontal="center" vertical="center"/>
    </xf>
    <xf numFmtId="9" fontId="10" fillId="0" borderId="8"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Border="1"/>
    <xf numFmtId="0" fontId="9" fillId="0" borderId="2" xfId="0" applyFont="1" applyBorder="1" applyAlignment="1">
      <alignment vertical="top" wrapText="1"/>
    </xf>
    <xf numFmtId="14" fontId="9" fillId="2" borderId="2" xfId="0" applyNumberFormat="1" applyFont="1" applyFill="1" applyBorder="1" applyAlignment="1">
      <alignment horizontal="center" vertical="center" wrapText="1"/>
    </xf>
    <xf numFmtId="9" fontId="10" fillId="0" borderId="6" xfId="0" applyNumberFormat="1" applyFont="1" applyBorder="1" applyAlignment="1">
      <alignment horizontal="center" vertical="center" wrapText="1"/>
    </xf>
    <xf numFmtId="1" fontId="9" fillId="0" borderId="2" xfId="0" applyNumberFormat="1" applyFont="1" applyBorder="1" applyAlignment="1">
      <alignment horizontal="center" wrapText="1"/>
    </xf>
    <xf numFmtId="14" fontId="9" fillId="2" borderId="2" xfId="0" applyNumberFormat="1" applyFont="1" applyFill="1" applyBorder="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horizontal="center" vertical="center"/>
    </xf>
    <xf numFmtId="9" fontId="10" fillId="0" borderId="6" xfId="0" applyNumberFormat="1" applyFont="1" applyBorder="1" applyAlignment="1">
      <alignment horizontal="center" vertical="center"/>
    </xf>
    <xf numFmtId="9" fontId="10" fillId="0" borderId="2" xfId="0" applyNumberFormat="1" applyFont="1" applyBorder="1" applyAlignment="1">
      <alignment horizontal="center" vertical="center" wrapText="1"/>
    </xf>
    <xf numFmtId="0" fontId="9" fillId="0" borderId="2" xfId="0" applyFont="1" applyBorder="1" applyAlignment="1">
      <alignment wrapText="1"/>
    </xf>
    <xf numFmtId="14" fontId="9"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1" fillId="0" borderId="2" xfId="0" applyFont="1" applyBorder="1" applyAlignment="1"/>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0" fillId="0" borderId="0" xfId="0" applyAlignment="1">
      <alignment horizontal="center"/>
    </xf>
    <xf numFmtId="0" fontId="0" fillId="0" borderId="2" xfId="0" applyFill="1" applyBorder="1"/>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0" xfId="0" applyAlignment="1">
      <alignment horizontal="left"/>
    </xf>
    <xf numFmtId="0" fontId="0" fillId="0" borderId="2" xfId="0" applyFill="1" applyBorder="1" applyAlignment="1">
      <alignment horizontal="lef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wrapText="1"/>
    </xf>
    <xf numFmtId="0" fontId="1" fillId="0" borderId="2" xfId="0" applyFont="1" applyBorder="1" applyAlignment="1">
      <alignment horizontal="center"/>
    </xf>
    <xf numFmtId="0" fontId="1" fillId="0" borderId="2" xfId="0" applyFont="1" applyBorder="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2" xfId="0" applyFont="1" applyFill="1" applyBorder="1" applyAlignment="1">
      <alignment horizontal="left" vertical="top"/>
    </xf>
    <xf numFmtId="0" fontId="2" fillId="0" borderId="2" xfId="0" applyFont="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textRotation="180" wrapText="1"/>
    </xf>
    <xf numFmtId="0" fontId="2" fillId="0" borderId="7" xfId="0" applyFont="1" applyBorder="1" applyAlignment="1">
      <alignment horizontal="center" vertical="center" textRotation="180"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9" fontId="1" fillId="0" borderId="6" xfId="0" applyNumberFormat="1" applyFont="1" applyBorder="1" applyAlignment="1">
      <alignment horizontal="center" vertical="center"/>
    </xf>
    <xf numFmtId="9" fontId="1" fillId="0" borderId="7" xfId="0" applyNumberFormat="1" applyFont="1" applyBorder="1" applyAlignment="1">
      <alignment horizontal="center" vertical="center"/>
    </xf>
    <xf numFmtId="9" fontId="2" fillId="0" borderId="6" xfId="0" applyNumberFormat="1" applyFont="1" applyBorder="1" applyAlignment="1">
      <alignment horizontal="center" vertical="center"/>
    </xf>
    <xf numFmtId="9" fontId="2" fillId="0" borderId="7" xfId="0" applyNumberFormat="1" applyFont="1" applyBorder="1" applyAlignment="1">
      <alignment horizontal="center" vertical="center"/>
    </xf>
    <xf numFmtId="9" fontId="1" fillId="0" borderId="6"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8" xfId="0" applyFont="1" applyBorder="1" applyAlignment="1">
      <alignment horizontal="center" vertical="center" wrapText="1"/>
    </xf>
    <xf numFmtId="14" fontId="1" fillId="0" borderId="6" xfId="0" applyNumberFormat="1" applyFont="1" applyBorder="1" applyAlignment="1">
      <alignment horizontal="center" vertical="center"/>
    </xf>
    <xf numFmtId="14" fontId="1" fillId="0" borderId="7" xfId="0" applyNumberFormat="1" applyFont="1" applyBorder="1" applyAlignment="1">
      <alignment horizontal="center" vertical="center"/>
    </xf>
    <xf numFmtId="14" fontId="1" fillId="2" borderId="6"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2" xfId="0" applyFont="1" applyBorder="1" applyAlignment="1">
      <alignment horizontal="left" vertical="top"/>
    </xf>
    <xf numFmtId="0" fontId="8" fillId="0" borderId="2" xfId="0" applyFont="1" applyBorder="1" applyAlignment="1">
      <alignment horizontal="center"/>
    </xf>
    <xf numFmtId="0" fontId="8" fillId="0" borderId="2" xfId="0" applyFont="1" applyBorder="1" applyAlignment="1">
      <alignment horizontal="left"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textRotation="180" wrapText="1"/>
    </xf>
    <xf numFmtId="0" fontId="7" fillId="0" borderId="7" xfId="0" applyFont="1" applyBorder="1" applyAlignment="1">
      <alignment horizontal="center" vertical="center" textRotation="180"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2" xfId="0" applyFont="1" applyFill="1" applyBorder="1" applyAlignment="1">
      <alignment horizontal="left" vertical="top"/>
    </xf>
    <xf numFmtId="0" fontId="7" fillId="0" borderId="2" xfId="0" applyFont="1" applyBorder="1" applyAlignment="1">
      <alignment horizont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2" xfId="0"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9" fillId="0" borderId="8"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14" fontId="9" fillId="0" borderId="6" xfId="0" applyNumberFormat="1" applyFont="1" applyBorder="1" applyAlignment="1">
      <alignment horizontal="center" vertical="center"/>
    </xf>
    <xf numFmtId="14" fontId="9" fillId="0" borderId="7" xfId="0" applyNumberFormat="1" applyFont="1" applyBorder="1" applyAlignment="1">
      <alignment horizontal="center" vertical="center"/>
    </xf>
    <xf numFmtId="14" fontId="9" fillId="2" borderId="6" xfId="0" applyNumberFormat="1" applyFont="1" applyFill="1" applyBorder="1" applyAlignment="1">
      <alignment horizontal="center" vertical="center"/>
    </xf>
    <xf numFmtId="0" fontId="9" fillId="2"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9" fontId="9" fillId="0" borderId="6" xfId="0" applyNumberFormat="1" applyFont="1" applyBorder="1" applyAlignment="1">
      <alignment horizontal="center" vertical="center"/>
    </xf>
    <xf numFmtId="9" fontId="9" fillId="0" borderId="7" xfId="0" applyNumberFormat="1" applyFont="1" applyBorder="1" applyAlignment="1">
      <alignment horizontal="center" vertical="center"/>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9" fontId="10" fillId="0" borderId="6" xfId="0" applyNumberFormat="1" applyFont="1" applyBorder="1" applyAlignment="1">
      <alignment horizontal="center" vertical="center"/>
    </xf>
    <xf numFmtId="9" fontId="10" fillId="0" borderId="7" xfId="0" applyNumberFormat="1" applyFont="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10" fillId="0" borderId="2"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8" fillId="0" borderId="0" xfId="0" applyFont="1" applyAlignment="1">
      <alignment horizontal="center"/>
    </xf>
    <xf numFmtId="0" fontId="0" fillId="0" borderId="2"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9"/>
  <sheetViews>
    <sheetView tabSelected="1" view="pageBreakPreview" topLeftCell="A13" zoomScale="80" zoomScaleNormal="80" zoomScaleSheetLayoutView="80" zoomScalePageLayoutView="60" workbookViewId="0">
      <selection activeCell="A32" sqref="A32:A37"/>
    </sheetView>
  </sheetViews>
  <sheetFormatPr baseColWidth="10" defaultColWidth="11.42578125" defaultRowHeight="12.75" x14ac:dyDescent="0.2"/>
  <cols>
    <col min="1" max="1" width="32.7109375" style="1" customWidth="1"/>
    <col min="2" max="2" width="47.140625" style="1" customWidth="1"/>
    <col min="3" max="3" width="25.85546875" style="20" customWidth="1"/>
    <col min="4" max="4" width="36" style="1" customWidth="1"/>
    <col min="5" max="5" width="15.7109375" style="20" customWidth="1"/>
    <col min="6" max="6" width="35.140625" style="12" customWidth="1"/>
    <col min="7" max="7" width="14.28515625" style="1" customWidth="1"/>
    <col min="8" max="8" width="15.42578125" style="13" customWidth="1"/>
    <col min="9" max="9" width="11.42578125" style="1"/>
    <col min="10" max="10" width="20.140625" style="1" bestFit="1" customWidth="1"/>
    <col min="11" max="11" width="13.28515625" style="1" customWidth="1"/>
    <col min="12" max="12" width="14.5703125" style="1" customWidth="1"/>
    <col min="13" max="13" width="50" style="1" customWidth="1"/>
    <col min="14" max="14" width="24.5703125" style="1" customWidth="1"/>
    <col min="15" max="15" width="14.140625" style="1" bestFit="1" customWidth="1"/>
    <col min="16" max="16" width="29.42578125" style="1" customWidth="1"/>
    <col min="17" max="17" width="18.7109375" style="47" customWidth="1"/>
    <col min="18" max="19" width="11.42578125" style="1"/>
    <col min="20" max="20" width="17.7109375" style="1" customWidth="1"/>
    <col min="21" max="16384" width="11.42578125" style="1"/>
  </cols>
  <sheetData>
    <row r="1" spans="1:20" x14ac:dyDescent="0.2">
      <c r="A1" s="116" t="s">
        <v>0</v>
      </c>
      <c r="B1" s="117"/>
      <c r="C1" s="117"/>
      <c r="D1" s="117"/>
      <c r="E1" s="117"/>
      <c r="F1" s="117"/>
      <c r="G1" s="117"/>
      <c r="H1" s="117"/>
      <c r="I1" s="117"/>
      <c r="J1" s="117"/>
      <c r="K1" s="117"/>
      <c r="L1" s="117"/>
      <c r="M1" s="117"/>
      <c r="N1" s="117"/>
      <c r="O1" s="117"/>
      <c r="P1" s="117"/>
      <c r="Q1" s="117"/>
      <c r="R1" s="117"/>
      <c r="S1" s="117"/>
      <c r="T1" s="117"/>
    </row>
    <row r="2" spans="1:20" x14ac:dyDescent="0.2">
      <c r="A2" s="117"/>
      <c r="B2" s="117"/>
      <c r="C2" s="117"/>
      <c r="D2" s="117"/>
      <c r="E2" s="117"/>
      <c r="F2" s="117"/>
      <c r="G2" s="117"/>
      <c r="H2" s="117"/>
      <c r="I2" s="117"/>
      <c r="J2" s="117"/>
      <c r="K2" s="117"/>
      <c r="L2" s="117"/>
      <c r="M2" s="117"/>
      <c r="N2" s="117"/>
      <c r="O2" s="117"/>
      <c r="P2" s="117"/>
      <c r="Q2" s="117"/>
      <c r="R2" s="117"/>
      <c r="S2" s="117"/>
      <c r="T2" s="117"/>
    </row>
    <row r="3" spans="1:20" x14ac:dyDescent="0.2">
      <c r="A3" s="118"/>
      <c r="B3" s="118"/>
      <c r="C3" s="118"/>
      <c r="D3" s="118"/>
      <c r="E3" s="118"/>
      <c r="F3" s="118"/>
      <c r="G3" s="118"/>
      <c r="H3" s="118"/>
      <c r="I3" s="118"/>
      <c r="J3" s="118"/>
      <c r="K3" s="118"/>
      <c r="L3" s="118"/>
      <c r="M3" s="118"/>
      <c r="N3" s="118"/>
      <c r="O3" s="118"/>
      <c r="P3" s="118"/>
      <c r="Q3" s="118"/>
      <c r="R3" s="118"/>
      <c r="S3" s="118"/>
      <c r="T3" s="118"/>
    </row>
    <row r="4" spans="1:20" x14ac:dyDescent="0.2">
      <c r="A4" s="2" t="s">
        <v>1</v>
      </c>
      <c r="B4" s="119" t="s">
        <v>2</v>
      </c>
      <c r="C4" s="119"/>
      <c r="D4" s="119"/>
      <c r="E4" s="119"/>
      <c r="F4" s="119"/>
      <c r="G4" s="119"/>
      <c r="H4" s="119"/>
      <c r="I4" s="119"/>
      <c r="J4" s="3" t="s">
        <v>3</v>
      </c>
      <c r="K4" s="120" t="s">
        <v>4</v>
      </c>
      <c r="L4" s="120"/>
      <c r="M4" s="120"/>
      <c r="N4" s="120"/>
      <c r="O4" s="120"/>
      <c r="P4" s="120"/>
      <c r="Q4" s="120"/>
      <c r="R4" s="120"/>
      <c r="S4" s="120"/>
      <c r="T4" s="120"/>
    </row>
    <row r="5" spans="1:20" x14ac:dyDescent="0.2">
      <c r="A5" s="4" t="s">
        <v>5</v>
      </c>
      <c r="B5" s="121" t="s">
        <v>6</v>
      </c>
      <c r="C5" s="121"/>
      <c r="D5" s="121"/>
      <c r="E5" s="121"/>
      <c r="F5" s="121"/>
      <c r="G5" s="121"/>
      <c r="H5" s="121"/>
      <c r="I5" s="121"/>
      <c r="J5" s="3" t="s">
        <v>7</v>
      </c>
      <c r="K5" s="120" t="s">
        <v>82</v>
      </c>
      <c r="L5" s="120"/>
      <c r="M5" s="120"/>
      <c r="N5" s="120"/>
      <c r="O5" s="120"/>
      <c r="P5" s="120"/>
      <c r="Q5" s="120"/>
      <c r="R5" s="120"/>
      <c r="S5" s="120"/>
      <c r="T5" s="120"/>
    </row>
    <row r="6" spans="1:20" x14ac:dyDescent="0.2">
      <c r="A6" s="4" t="s">
        <v>8</v>
      </c>
      <c r="B6" s="121" t="s">
        <v>9</v>
      </c>
      <c r="C6" s="121"/>
      <c r="D6" s="121"/>
      <c r="E6" s="121"/>
      <c r="F6" s="121"/>
      <c r="G6" s="121"/>
      <c r="H6" s="121"/>
      <c r="I6" s="121"/>
      <c r="J6" s="3" t="s">
        <v>10</v>
      </c>
      <c r="K6" s="120" t="s">
        <v>83</v>
      </c>
      <c r="L6" s="120"/>
      <c r="M6" s="120"/>
      <c r="N6" s="120"/>
      <c r="O6" s="120"/>
      <c r="P6" s="120"/>
      <c r="Q6" s="120"/>
      <c r="R6" s="120"/>
      <c r="S6" s="120"/>
      <c r="T6" s="120"/>
    </row>
    <row r="7" spans="1:20" x14ac:dyDescent="0.2">
      <c r="A7" s="4" t="s">
        <v>11</v>
      </c>
      <c r="B7" s="124" t="s">
        <v>12</v>
      </c>
      <c r="C7" s="125"/>
      <c r="D7" s="125"/>
      <c r="E7" s="125"/>
      <c r="F7" s="125"/>
      <c r="G7" s="125"/>
      <c r="H7" s="125"/>
      <c r="I7" s="125"/>
      <c r="J7" s="125"/>
      <c r="K7" s="125"/>
      <c r="L7" s="125"/>
      <c r="M7" s="125"/>
      <c r="N7" s="125"/>
      <c r="O7" s="125"/>
      <c r="P7" s="125"/>
      <c r="Q7" s="125"/>
      <c r="R7" s="125"/>
      <c r="S7" s="125"/>
      <c r="T7" s="126"/>
    </row>
    <row r="8" spans="1:20" ht="25.5" x14ac:dyDescent="0.2">
      <c r="A8" s="5" t="s">
        <v>13</v>
      </c>
      <c r="B8" s="127" t="s">
        <v>98</v>
      </c>
      <c r="C8" s="127"/>
      <c r="D8" s="127"/>
      <c r="E8" s="127"/>
      <c r="F8" s="127"/>
      <c r="G8" s="127"/>
      <c r="H8" s="127"/>
      <c r="I8" s="127"/>
      <c r="J8" s="127"/>
      <c r="K8" s="127"/>
      <c r="L8" s="127"/>
      <c r="M8" s="127"/>
      <c r="N8" s="127"/>
      <c r="O8" s="127"/>
      <c r="P8" s="127"/>
      <c r="Q8" s="127"/>
      <c r="R8" s="127"/>
      <c r="S8" s="127"/>
      <c r="T8" s="127"/>
    </row>
    <row r="9" spans="1:20" x14ac:dyDescent="0.2">
      <c r="A9" s="128" t="s">
        <v>14</v>
      </c>
      <c r="B9" s="128"/>
      <c r="C9" s="128"/>
      <c r="D9" s="128"/>
      <c r="E9" s="128"/>
      <c r="F9" s="128"/>
      <c r="G9" s="128"/>
      <c r="H9" s="128"/>
      <c r="I9" s="128"/>
      <c r="J9" s="128"/>
      <c r="K9" s="128"/>
      <c r="L9" s="128"/>
      <c r="M9" s="128"/>
      <c r="N9" s="128"/>
      <c r="O9" s="128"/>
      <c r="P9" s="128" t="s">
        <v>15</v>
      </c>
      <c r="Q9" s="128"/>
      <c r="R9" s="128" t="s">
        <v>16</v>
      </c>
      <c r="S9" s="128"/>
      <c r="T9" s="128"/>
    </row>
    <row r="10" spans="1:20" ht="38.25" customHeight="1" x14ac:dyDescent="0.2">
      <c r="A10" s="129" t="s">
        <v>17</v>
      </c>
      <c r="B10" s="122" t="s">
        <v>18</v>
      </c>
      <c r="C10" s="131" t="s">
        <v>19</v>
      </c>
      <c r="D10" s="122" t="s">
        <v>20</v>
      </c>
      <c r="E10" s="122" t="s">
        <v>21</v>
      </c>
      <c r="F10" s="133" t="s">
        <v>22</v>
      </c>
      <c r="G10" s="135" t="s">
        <v>23</v>
      </c>
      <c r="H10" s="135"/>
      <c r="I10" s="122" t="s">
        <v>24</v>
      </c>
      <c r="J10" s="122" t="s">
        <v>25</v>
      </c>
      <c r="K10" s="122" t="s">
        <v>26</v>
      </c>
      <c r="L10" s="122" t="s">
        <v>27</v>
      </c>
      <c r="M10" s="122" t="s">
        <v>28</v>
      </c>
      <c r="N10" s="122" t="s">
        <v>29</v>
      </c>
      <c r="O10" s="122" t="s">
        <v>30</v>
      </c>
      <c r="P10" s="122" t="s">
        <v>31</v>
      </c>
      <c r="Q10" s="122" t="s">
        <v>32</v>
      </c>
      <c r="R10" s="122" t="s">
        <v>33</v>
      </c>
      <c r="S10" s="122" t="s">
        <v>34</v>
      </c>
      <c r="T10" s="122" t="s">
        <v>35</v>
      </c>
    </row>
    <row r="11" spans="1:20" x14ac:dyDescent="0.2">
      <c r="A11" s="130"/>
      <c r="B11" s="123"/>
      <c r="C11" s="132"/>
      <c r="D11" s="123"/>
      <c r="E11" s="123"/>
      <c r="F11" s="134"/>
      <c r="G11" s="21" t="s">
        <v>36</v>
      </c>
      <c r="H11" s="6" t="s">
        <v>37</v>
      </c>
      <c r="I11" s="123"/>
      <c r="J11" s="123"/>
      <c r="K11" s="123"/>
      <c r="L11" s="123"/>
      <c r="M11" s="123"/>
      <c r="N11" s="123"/>
      <c r="O11" s="123"/>
      <c r="P11" s="123"/>
      <c r="Q11" s="123"/>
      <c r="R11" s="123"/>
      <c r="S11" s="123"/>
      <c r="T11" s="123"/>
    </row>
    <row r="12" spans="1:20" s="20" customFormat="1" ht="152.25" customHeight="1" x14ac:dyDescent="0.25">
      <c r="A12" s="166">
        <v>1</v>
      </c>
      <c r="B12" s="114" t="s">
        <v>38</v>
      </c>
      <c r="C12" s="129" t="s">
        <v>39</v>
      </c>
      <c r="D12" s="37" t="s">
        <v>77</v>
      </c>
      <c r="E12" s="33" t="s">
        <v>91</v>
      </c>
      <c r="F12" s="33" t="s">
        <v>121</v>
      </c>
      <c r="G12" s="34">
        <v>42807</v>
      </c>
      <c r="H12" s="35">
        <v>42846</v>
      </c>
      <c r="I12" s="38">
        <v>6</v>
      </c>
      <c r="J12" s="43">
        <v>1</v>
      </c>
      <c r="K12" s="41" t="s">
        <v>91</v>
      </c>
      <c r="L12" s="9">
        <v>1</v>
      </c>
      <c r="M12" s="44" t="s">
        <v>132</v>
      </c>
      <c r="N12" s="22" t="s">
        <v>100</v>
      </c>
      <c r="O12" s="22" t="s">
        <v>128</v>
      </c>
      <c r="P12" s="53" t="s">
        <v>116</v>
      </c>
      <c r="Q12" s="22" t="s">
        <v>108</v>
      </c>
      <c r="R12" s="36"/>
      <c r="S12" s="36"/>
      <c r="T12" s="36"/>
    </row>
    <row r="13" spans="1:20" s="32" customFormat="1" ht="73.5" customHeight="1" x14ac:dyDescent="0.25">
      <c r="A13" s="167"/>
      <c r="B13" s="115"/>
      <c r="C13" s="130"/>
      <c r="D13" s="22" t="s">
        <v>78</v>
      </c>
      <c r="E13" s="22" t="s">
        <v>84</v>
      </c>
      <c r="F13" s="22" t="s">
        <v>122</v>
      </c>
      <c r="G13" s="23">
        <v>42807</v>
      </c>
      <c r="H13" s="23">
        <v>42951</v>
      </c>
      <c r="I13" s="39">
        <v>21</v>
      </c>
      <c r="J13" s="43">
        <v>0</v>
      </c>
      <c r="K13" s="38" t="str">
        <f>E13</f>
        <v>Una (1) Resolución</v>
      </c>
      <c r="L13" s="31">
        <v>0</v>
      </c>
      <c r="M13" s="42"/>
      <c r="N13" s="22" t="s">
        <v>100</v>
      </c>
      <c r="O13" s="48"/>
      <c r="P13" s="49" t="s">
        <v>133</v>
      </c>
      <c r="Q13" s="46" t="s">
        <v>108</v>
      </c>
      <c r="R13" s="30"/>
      <c r="S13" s="30"/>
      <c r="T13" s="30"/>
    </row>
    <row r="14" spans="1:20" ht="18" customHeight="1" x14ac:dyDescent="0.2">
      <c r="A14" s="18">
        <v>2</v>
      </c>
      <c r="B14" s="15" t="s">
        <v>40</v>
      </c>
      <c r="C14" s="129" t="s">
        <v>41</v>
      </c>
      <c r="D14" s="114" t="s">
        <v>79</v>
      </c>
      <c r="E14" s="157" t="s">
        <v>92</v>
      </c>
      <c r="F14" s="114" t="s">
        <v>80</v>
      </c>
      <c r="G14" s="151">
        <v>42807</v>
      </c>
      <c r="H14" s="153">
        <v>42846</v>
      </c>
      <c r="I14" s="138">
        <v>6</v>
      </c>
      <c r="J14" s="140">
        <v>1</v>
      </c>
      <c r="K14" s="155" t="str">
        <f>E14</f>
        <v>3 Actas o según el numero de reuniones</v>
      </c>
      <c r="L14" s="142">
        <v>1</v>
      </c>
      <c r="M14" s="144" t="s">
        <v>106</v>
      </c>
      <c r="N14" s="114" t="s">
        <v>100</v>
      </c>
      <c r="O14" s="114" t="s">
        <v>129</v>
      </c>
      <c r="P14" s="146" t="s">
        <v>134</v>
      </c>
      <c r="Q14" s="148" t="s">
        <v>108</v>
      </c>
      <c r="R14" s="136"/>
      <c r="S14" s="136"/>
      <c r="T14" s="136"/>
    </row>
    <row r="15" spans="1:20" ht="120.75" customHeight="1" x14ac:dyDescent="0.2">
      <c r="A15" s="129" t="s">
        <v>42</v>
      </c>
      <c r="B15" s="122" t="s">
        <v>73</v>
      </c>
      <c r="C15" s="163"/>
      <c r="D15" s="150"/>
      <c r="E15" s="158"/>
      <c r="F15" s="115"/>
      <c r="G15" s="152"/>
      <c r="H15" s="154"/>
      <c r="I15" s="139"/>
      <c r="J15" s="141"/>
      <c r="K15" s="160"/>
      <c r="L15" s="143"/>
      <c r="M15" s="145"/>
      <c r="N15" s="115"/>
      <c r="O15" s="115"/>
      <c r="P15" s="147"/>
      <c r="Q15" s="149"/>
      <c r="R15" s="137"/>
      <c r="S15" s="137"/>
      <c r="T15" s="137"/>
    </row>
    <row r="16" spans="1:20" ht="57.75" customHeight="1" x14ac:dyDescent="0.2">
      <c r="A16" s="130"/>
      <c r="B16" s="123"/>
      <c r="C16" s="130"/>
      <c r="D16" s="115"/>
      <c r="E16" s="159"/>
      <c r="F16" s="22" t="s">
        <v>107</v>
      </c>
      <c r="G16" s="23">
        <v>42807</v>
      </c>
      <c r="H16" s="24">
        <v>43100</v>
      </c>
      <c r="I16" s="40">
        <v>42</v>
      </c>
      <c r="J16" s="8"/>
      <c r="K16" s="156"/>
      <c r="L16" s="9">
        <v>0</v>
      </c>
      <c r="M16" s="44" t="s">
        <v>109</v>
      </c>
      <c r="N16" s="114" t="s">
        <v>100</v>
      </c>
      <c r="O16" s="8"/>
      <c r="P16" s="52" t="s">
        <v>135</v>
      </c>
      <c r="Q16" s="22" t="s">
        <v>108</v>
      </c>
      <c r="R16" s="8"/>
      <c r="S16" s="8"/>
      <c r="T16" s="8"/>
    </row>
    <row r="17" spans="1:20" ht="90" customHeight="1" x14ac:dyDescent="0.2">
      <c r="A17" s="129" t="s">
        <v>43</v>
      </c>
      <c r="B17" s="122" t="s">
        <v>44</v>
      </c>
      <c r="C17" s="129" t="s">
        <v>45</v>
      </c>
      <c r="D17" s="114" t="s">
        <v>74</v>
      </c>
      <c r="E17" s="114" t="s">
        <v>85</v>
      </c>
      <c r="F17" s="22" t="s">
        <v>81</v>
      </c>
      <c r="G17" s="23">
        <v>42807</v>
      </c>
      <c r="H17" s="27">
        <v>42874</v>
      </c>
      <c r="I17" s="38">
        <v>10</v>
      </c>
      <c r="J17" s="22"/>
      <c r="K17" s="155" t="str">
        <f t="shared" ref="K17:K30" si="0">E17</f>
        <v>Un (1) Programa de gestión documental</v>
      </c>
      <c r="L17" s="25">
        <v>1</v>
      </c>
      <c r="M17" s="54" t="s">
        <v>117</v>
      </c>
      <c r="N17" s="115"/>
      <c r="O17" s="22" t="s">
        <v>130</v>
      </c>
      <c r="P17" s="53" t="s">
        <v>113</v>
      </c>
      <c r="Q17" s="22" t="s">
        <v>108</v>
      </c>
      <c r="R17" s="22"/>
      <c r="S17" s="22"/>
      <c r="T17" s="22"/>
    </row>
    <row r="18" spans="1:20" ht="91.5" customHeight="1" x14ac:dyDescent="0.2">
      <c r="A18" s="130"/>
      <c r="B18" s="123"/>
      <c r="C18" s="130"/>
      <c r="D18" s="115"/>
      <c r="E18" s="115"/>
      <c r="F18" s="22" t="s">
        <v>120</v>
      </c>
      <c r="G18" s="23">
        <v>42807</v>
      </c>
      <c r="H18" s="28">
        <v>42923</v>
      </c>
      <c r="I18" s="38">
        <v>17</v>
      </c>
      <c r="J18" s="22"/>
      <c r="K18" s="156"/>
      <c r="L18" s="25">
        <v>0</v>
      </c>
      <c r="M18" s="49" t="s">
        <v>136</v>
      </c>
      <c r="N18" s="22" t="s">
        <v>110</v>
      </c>
      <c r="O18" s="45"/>
      <c r="P18" s="53" t="s">
        <v>137</v>
      </c>
      <c r="Q18" s="22" t="s">
        <v>108</v>
      </c>
      <c r="R18" s="22"/>
      <c r="S18" s="22"/>
      <c r="T18" s="22"/>
    </row>
    <row r="19" spans="1:20" ht="89.25" x14ac:dyDescent="0.2">
      <c r="A19" s="16" t="s">
        <v>46</v>
      </c>
      <c r="B19" s="19" t="s">
        <v>47</v>
      </c>
      <c r="C19" s="16" t="s">
        <v>48</v>
      </c>
      <c r="D19" s="22" t="s">
        <v>75</v>
      </c>
      <c r="E19" s="22" t="s">
        <v>101</v>
      </c>
      <c r="F19" s="22" t="s">
        <v>131</v>
      </c>
      <c r="G19" s="23">
        <v>42807</v>
      </c>
      <c r="H19" s="28">
        <v>42923</v>
      </c>
      <c r="I19" s="40">
        <v>17</v>
      </c>
      <c r="J19" s="7"/>
      <c r="K19" s="22" t="str">
        <f t="shared" si="0"/>
        <v>Un (1) Formato Único de inventario</v>
      </c>
      <c r="L19" s="17">
        <v>0</v>
      </c>
      <c r="M19" s="49" t="s">
        <v>111</v>
      </c>
      <c r="N19" s="22" t="s">
        <v>110</v>
      </c>
      <c r="O19" s="7"/>
      <c r="P19" s="53" t="s">
        <v>114</v>
      </c>
      <c r="Q19" s="22" t="s">
        <v>108</v>
      </c>
      <c r="R19" s="7"/>
      <c r="S19" s="7"/>
      <c r="T19" s="7"/>
    </row>
    <row r="20" spans="1:20" ht="68.25" customHeight="1" x14ac:dyDescent="0.2">
      <c r="A20" s="129">
        <v>3</v>
      </c>
      <c r="B20" s="122" t="s">
        <v>49</v>
      </c>
      <c r="C20" s="129" t="s">
        <v>50</v>
      </c>
      <c r="D20" s="114" t="s">
        <v>87</v>
      </c>
      <c r="E20" s="114" t="s">
        <v>88</v>
      </c>
      <c r="F20" s="22" t="s">
        <v>118</v>
      </c>
      <c r="G20" s="23">
        <v>42807</v>
      </c>
      <c r="H20" s="27">
        <v>42853</v>
      </c>
      <c r="I20" s="38">
        <v>7</v>
      </c>
      <c r="J20" s="44"/>
      <c r="K20" s="114" t="str">
        <f t="shared" si="0"/>
        <v xml:space="preserve">Un (1) Plan de capacitaciones </v>
      </c>
      <c r="L20" s="25">
        <v>0</v>
      </c>
      <c r="M20" s="44"/>
      <c r="N20" s="22" t="s">
        <v>100</v>
      </c>
      <c r="O20" s="22" t="s">
        <v>126</v>
      </c>
      <c r="P20" s="53" t="s">
        <v>125</v>
      </c>
      <c r="Q20" s="22" t="s">
        <v>108</v>
      </c>
      <c r="R20" s="22"/>
      <c r="S20" s="22"/>
      <c r="T20" s="22"/>
    </row>
    <row r="21" spans="1:20" ht="91.5" customHeight="1" x14ac:dyDescent="0.2">
      <c r="A21" s="130"/>
      <c r="B21" s="123"/>
      <c r="C21" s="130"/>
      <c r="D21" s="150"/>
      <c r="E21" s="115"/>
      <c r="F21" s="22" t="s">
        <v>119</v>
      </c>
      <c r="G21" s="23">
        <v>42807</v>
      </c>
      <c r="H21" s="27">
        <v>43098</v>
      </c>
      <c r="I21" s="38">
        <v>42</v>
      </c>
      <c r="J21" s="22"/>
      <c r="K21" s="115"/>
      <c r="L21" s="29">
        <v>0</v>
      </c>
      <c r="M21" s="22"/>
      <c r="N21" s="22" t="s">
        <v>100</v>
      </c>
      <c r="O21" s="22"/>
      <c r="P21" s="53" t="s">
        <v>124</v>
      </c>
      <c r="Q21" s="22" t="s">
        <v>108</v>
      </c>
      <c r="R21" s="22"/>
      <c r="S21" s="22"/>
      <c r="T21" s="22"/>
    </row>
    <row r="22" spans="1:20" ht="78.75" customHeight="1" x14ac:dyDescent="0.2">
      <c r="A22" s="129">
        <v>4</v>
      </c>
      <c r="B22" s="114" t="s">
        <v>51</v>
      </c>
      <c r="C22" s="129" t="s">
        <v>52</v>
      </c>
      <c r="D22" s="114" t="s">
        <v>76</v>
      </c>
      <c r="E22" s="114" t="s">
        <v>89</v>
      </c>
      <c r="F22" s="22" t="s">
        <v>123</v>
      </c>
      <c r="G22" s="23">
        <v>42807</v>
      </c>
      <c r="H22" s="28">
        <v>42930</v>
      </c>
      <c r="I22" s="40">
        <v>18</v>
      </c>
      <c r="J22" s="7"/>
      <c r="K22" s="114" t="str">
        <f t="shared" si="0"/>
        <v xml:space="preserve">Un (1) Procedimiento </v>
      </c>
      <c r="L22" s="9">
        <v>0</v>
      </c>
      <c r="M22" s="8"/>
      <c r="N22" s="22" t="s">
        <v>100</v>
      </c>
      <c r="O22" s="8"/>
      <c r="P22" s="53" t="s">
        <v>138</v>
      </c>
      <c r="Q22" s="22" t="s">
        <v>108</v>
      </c>
      <c r="R22" s="8"/>
      <c r="S22" s="8"/>
      <c r="T22" s="8"/>
    </row>
    <row r="23" spans="1:20" ht="80.25" customHeight="1" x14ac:dyDescent="0.2">
      <c r="A23" s="130"/>
      <c r="B23" s="115"/>
      <c r="C23" s="130"/>
      <c r="D23" s="115"/>
      <c r="E23" s="115"/>
      <c r="F23" s="22" t="s">
        <v>102</v>
      </c>
      <c r="G23" s="23">
        <v>42807</v>
      </c>
      <c r="H23" s="28">
        <v>42930</v>
      </c>
      <c r="I23" s="40">
        <v>18</v>
      </c>
      <c r="J23" s="7"/>
      <c r="K23" s="115"/>
      <c r="L23" s="17">
        <v>0</v>
      </c>
      <c r="M23" s="8"/>
      <c r="N23" s="22" t="s">
        <v>100</v>
      </c>
      <c r="O23" s="8"/>
      <c r="P23" s="53" t="s">
        <v>138</v>
      </c>
      <c r="Q23" s="22" t="s">
        <v>108</v>
      </c>
      <c r="R23" s="8"/>
      <c r="S23" s="8"/>
      <c r="T23" s="8"/>
    </row>
    <row r="24" spans="1:20" ht="80.25" customHeight="1" x14ac:dyDescent="0.2">
      <c r="A24" s="162">
        <v>5</v>
      </c>
      <c r="B24" s="122" t="s">
        <v>103</v>
      </c>
      <c r="C24" s="129" t="s">
        <v>53</v>
      </c>
      <c r="D24" s="114" t="s">
        <v>54</v>
      </c>
      <c r="E24" s="22" t="s">
        <v>104</v>
      </c>
      <c r="F24" s="22" t="s">
        <v>94</v>
      </c>
      <c r="G24" s="23">
        <v>42849</v>
      </c>
      <c r="H24" s="28">
        <v>43098</v>
      </c>
      <c r="I24" s="40">
        <v>36</v>
      </c>
      <c r="J24" s="7"/>
      <c r="K24" s="22" t="str">
        <f>E24</f>
        <v>Un (1) Documento de análisis de información</v>
      </c>
      <c r="L24" s="17">
        <v>0</v>
      </c>
      <c r="M24" s="8"/>
      <c r="N24" s="22" t="s">
        <v>100</v>
      </c>
      <c r="O24" s="8"/>
      <c r="P24" s="51" t="s">
        <v>139</v>
      </c>
      <c r="Q24" s="22" t="s">
        <v>108</v>
      </c>
      <c r="R24" s="8"/>
      <c r="S24" s="8"/>
      <c r="T24" s="8"/>
    </row>
    <row r="25" spans="1:20" ht="78" customHeight="1" x14ac:dyDescent="0.2">
      <c r="A25" s="162"/>
      <c r="B25" s="123"/>
      <c r="C25" s="130"/>
      <c r="D25" s="115"/>
      <c r="E25" s="22" t="s">
        <v>86</v>
      </c>
      <c r="F25" s="22" t="s">
        <v>93</v>
      </c>
      <c r="G25" s="23">
        <v>42849</v>
      </c>
      <c r="H25" s="28">
        <v>43098</v>
      </c>
      <c r="I25" s="40">
        <v>36</v>
      </c>
      <c r="J25" s="7"/>
      <c r="K25" s="22" t="str">
        <f>E25</f>
        <v>7,129 metros lineales organizados</v>
      </c>
      <c r="L25" s="9">
        <v>0</v>
      </c>
      <c r="M25" s="8"/>
      <c r="N25" s="22" t="s">
        <v>100</v>
      </c>
      <c r="O25" s="8"/>
      <c r="P25" s="51" t="s">
        <v>139</v>
      </c>
      <c r="Q25" s="22" t="s">
        <v>108</v>
      </c>
      <c r="R25" s="8"/>
      <c r="S25" s="8"/>
      <c r="T25" s="8"/>
    </row>
    <row r="26" spans="1:20" ht="53.25" customHeight="1" x14ac:dyDescent="0.2">
      <c r="A26" s="163" t="s">
        <v>55</v>
      </c>
      <c r="B26" s="150" t="s">
        <v>56</v>
      </c>
      <c r="C26" s="163" t="s">
        <v>57</v>
      </c>
      <c r="D26" s="164" t="s">
        <v>58</v>
      </c>
      <c r="E26" s="114" t="s">
        <v>89</v>
      </c>
      <c r="F26" s="22" t="s">
        <v>105</v>
      </c>
      <c r="G26" s="23">
        <v>42871</v>
      </c>
      <c r="H26" s="28">
        <v>43098</v>
      </c>
      <c r="I26" s="40">
        <v>33</v>
      </c>
      <c r="J26" s="7"/>
      <c r="K26" s="114" t="str">
        <f>E26</f>
        <v xml:space="preserve">Un (1) Procedimiento </v>
      </c>
      <c r="L26" s="9">
        <v>0</v>
      </c>
      <c r="M26" s="7"/>
      <c r="N26" s="22" t="s">
        <v>100</v>
      </c>
      <c r="O26" s="7"/>
      <c r="P26" s="53" t="s">
        <v>115</v>
      </c>
      <c r="Q26" s="22" t="s">
        <v>108</v>
      </c>
      <c r="R26" s="7"/>
      <c r="S26" s="7"/>
      <c r="T26" s="7"/>
    </row>
    <row r="27" spans="1:20" ht="61.5" customHeight="1" x14ac:dyDescent="0.2">
      <c r="A27" s="130"/>
      <c r="B27" s="115"/>
      <c r="C27" s="130"/>
      <c r="D27" s="165"/>
      <c r="E27" s="115"/>
      <c r="F27" s="22" t="s">
        <v>95</v>
      </c>
      <c r="G27" s="23">
        <v>42871</v>
      </c>
      <c r="H27" s="28">
        <v>43098</v>
      </c>
      <c r="I27" s="40">
        <v>33</v>
      </c>
      <c r="J27" s="7"/>
      <c r="K27" s="115"/>
      <c r="L27" s="9">
        <v>0</v>
      </c>
      <c r="M27" s="8"/>
      <c r="N27" s="22" t="s">
        <v>100</v>
      </c>
      <c r="O27" s="8"/>
      <c r="P27" s="52" t="s">
        <v>115</v>
      </c>
      <c r="Q27" s="22" t="s">
        <v>108</v>
      </c>
      <c r="R27" s="8"/>
      <c r="S27" s="8"/>
      <c r="T27" s="8"/>
    </row>
    <row r="28" spans="1:20" ht="54.75" customHeight="1" x14ac:dyDescent="0.2">
      <c r="A28" s="129" t="s">
        <v>59</v>
      </c>
      <c r="B28" s="114" t="s">
        <v>60</v>
      </c>
      <c r="C28" s="129" t="s">
        <v>61</v>
      </c>
      <c r="D28" s="114" t="s">
        <v>62</v>
      </c>
      <c r="E28" s="114" t="s">
        <v>89</v>
      </c>
      <c r="F28" s="22" t="s">
        <v>105</v>
      </c>
      <c r="G28" s="26">
        <v>42871</v>
      </c>
      <c r="H28" s="28">
        <v>43098</v>
      </c>
      <c r="I28" s="40">
        <v>33</v>
      </c>
      <c r="J28" s="7"/>
      <c r="K28" s="114" t="str">
        <f t="shared" si="0"/>
        <v xml:space="preserve">Un (1) Procedimiento </v>
      </c>
      <c r="L28" s="9">
        <v>0</v>
      </c>
      <c r="M28" s="7"/>
      <c r="N28" s="22" t="s">
        <v>100</v>
      </c>
      <c r="O28" s="7"/>
      <c r="P28" s="52" t="s">
        <v>115</v>
      </c>
      <c r="Q28" s="22" t="s">
        <v>108</v>
      </c>
      <c r="R28" s="7"/>
      <c r="S28" s="7"/>
      <c r="T28" s="7"/>
    </row>
    <row r="29" spans="1:20" ht="55.5" customHeight="1" x14ac:dyDescent="0.2">
      <c r="A29" s="130"/>
      <c r="B29" s="115"/>
      <c r="C29" s="130"/>
      <c r="D29" s="115"/>
      <c r="E29" s="115"/>
      <c r="F29" s="22" t="s">
        <v>97</v>
      </c>
      <c r="G29" s="23">
        <v>42871</v>
      </c>
      <c r="H29" s="28">
        <v>43098</v>
      </c>
      <c r="I29" s="40">
        <v>33</v>
      </c>
      <c r="J29" s="7"/>
      <c r="K29" s="115"/>
      <c r="L29" s="9">
        <v>0</v>
      </c>
      <c r="M29" s="7"/>
      <c r="N29" s="22" t="s">
        <v>100</v>
      </c>
      <c r="O29" s="7"/>
      <c r="P29" s="52" t="s">
        <v>115</v>
      </c>
      <c r="Q29" s="22" t="s">
        <v>108</v>
      </c>
      <c r="R29" s="7"/>
      <c r="S29" s="7"/>
      <c r="T29" s="7"/>
    </row>
    <row r="30" spans="1:20" ht="54" customHeight="1" x14ac:dyDescent="0.2">
      <c r="A30" s="18">
        <v>6</v>
      </c>
      <c r="B30" s="22" t="s">
        <v>99</v>
      </c>
      <c r="C30" s="18" t="s">
        <v>63</v>
      </c>
      <c r="D30" s="22" t="s">
        <v>64</v>
      </c>
      <c r="E30" s="22" t="s">
        <v>90</v>
      </c>
      <c r="F30" s="22" t="s">
        <v>96</v>
      </c>
      <c r="G30" s="23">
        <v>42871</v>
      </c>
      <c r="H30" s="28">
        <v>43098</v>
      </c>
      <c r="I30" s="40">
        <v>33</v>
      </c>
      <c r="J30" s="7"/>
      <c r="K30" s="22" t="str">
        <f t="shared" si="0"/>
        <v>Un (1) Documento sistema integrado de conservación</v>
      </c>
      <c r="L30" s="9">
        <v>0</v>
      </c>
      <c r="M30" s="7"/>
      <c r="N30" s="22" t="s">
        <v>100</v>
      </c>
      <c r="O30" s="7"/>
      <c r="P30" s="52" t="s">
        <v>115</v>
      </c>
      <c r="Q30" s="22" t="s">
        <v>108</v>
      </c>
      <c r="R30" s="7"/>
      <c r="S30" s="7"/>
      <c r="T30" s="7"/>
    </row>
    <row r="31" spans="1:20" ht="25.5" x14ac:dyDescent="0.2">
      <c r="A31" s="10" t="s">
        <v>65</v>
      </c>
      <c r="B31" s="11" t="s">
        <v>66</v>
      </c>
      <c r="C31" s="50">
        <v>0.5</v>
      </c>
      <c r="D31" s="1">
        <f>(C31*16)/100</f>
        <v>0.08</v>
      </c>
    </row>
    <row r="32" spans="1:20" x14ac:dyDescent="0.2">
      <c r="A32" s="161"/>
      <c r="B32" s="11" t="s">
        <v>67</v>
      </c>
      <c r="C32" s="20" t="s">
        <v>112</v>
      </c>
      <c r="D32" s="1">
        <v>0.06</v>
      </c>
    </row>
    <row r="33" spans="1:16" x14ac:dyDescent="0.2">
      <c r="A33" s="161"/>
      <c r="B33" s="11" t="s">
        <v>68</v>
      </c>
      <c r="C33" s="50">
        <v>0</v>
      </c>
      <c r="D33" s="1">
        <f t="shared" ref="D33:D36" si="1">(C33*16)/100</f>
        <v>0</v>
      </c>
    </row>
    <row r="34" spans="1:16" x14ac:dyDescent="0.2">
      <c r="A34" s="161"/>
      <c r="B34" s="11" t="s">
        <v>69</v>
      </c>
      <c r="C34" s="50">
        <v>0</v>
      </c>
      <c r="D34" s="1">
        <f t="shared" si="1"/>
        <v>0</v>
      </c>
    </row>
    <row r="35" spans="1:16" x14ac:dyDescent="0.2">
      <c r="A35" s="161"/>
      <c r="B35" s="11" t="s">
        <v>70</v>
      </c>
      <c r="C35" s="50">
        <v>0</v>
      </c>
      <c r="D35" s="1">
        <f t="shared" si="1"/>
        <v>0</v>
      </c>
    </row>
    <row r="36" spans="1:16" x14ac:dyDescent="0.2">
      <c r="A36" s="161"/>
      <c r="B36" s="11" t="s">
        <v>71</v>
      </c>
      <c r="C36" s="50">
        <v>0</v>
      </c>
      <c r="D36" s="1">
        <f t="shared" si="1"/>
        <v>0</v>
      </c>
    </row>
    <row r="37" spans="1:16" x14ac:dyDescent="0.2">
      <c r="A37" s="161"/>
      <c r="C37" s="50">
        <v>0</v>
      </c>
      <c r="D37" s="1">
        <v>0</v>
      </c>
      <c r="P37" s="1">
        <v>0</v>
      </c>
    </row>
    <row r="38" spans="1:16" ht="25.5" x14ac:dyDescent="0.2">
      <c r="A38" s="10" t="s">
        <v>72</v>
      </c>
      <c r="B38" s="14"/>
      <c r="C38" s="14">
        <v>1</v>
      </c>
      <c r="D38" s="14" t="s">
        <v>140</v>
      </c>
    </row>
    <row r="39" spans="1:16" x14ac:dyDescent="0.2">
      <c r="D39" s="1">
        <f>SUM(D31:D37)</f>
        <v>0.14000000000000001</v>
      </c>
    </row>
  </sheetData>
  <mergeCells count="90">
    <mergeCell ref="A12:A13"/>
    <mergeCell ref="B12:B13"/>
    <mergeCell ref="C12:C13"/>
    <mergeCell ref="A28:A29"/>
    <mergeCell ref="B28:B29"/>
    <mergeCell ref="C28:C29"/>
    <mergeCell ref="A20:A21"/>
    <mergeCell ref="B20:B21"/>
    <mergeCell ref="C20:C21"/>
    <mergeCell ref="A15:A16"/>
    <mergeCell ref="B15:B16"/>
    <mergeCell ref="A17:A18"/>
    <mergeCell ref="B17:B18"/>
    <mergeCell ref="C17:C18"/>
    <mergeCell ref="C14:C16"/>
    <mergeCell ref="D28:D29"/>
    <mergeCell ref="A32:A37"/>
    <mergeCell ref="A24:A25"/>
    <mergeCell ref="B24:B25"/>
    <mergeCell ref="C24:C25"/>
    <mergeCell ref="D24:D25"/>
    <mergeCell ref="A26:A27"/>
    <mergeCell ref="B26:B27"/>
    <mergeCell ref="C26:C27"/>
    <mergeCell ref="D26:D27"/>
    <mergeCell ref="D20:D21"/>
    <mergeCell ref="A22:A23"/>
    <mergeCell ref="B22:B23"/>
    <mergeCell ref="C22:C23"/>
    <mergeCell ref="D22:D23"/>
    <mergeCell ref="D17:D18"/>
    <mergeCell ref="E17:E18"/>
    <mergeCell ref="O14:O15"/>
    <mergeCell ref="P14:P15"/>
    <mergeCell ref="Q14:Q15"/>
    <mergeCell ref="D14:D16"/>
    <mergeCell ref="F14:F15"/>
    <mergeCell ref="G14:G15"/>
    <mergeCell ref="H14:H15"/>
    <mergeCell ref="K17:K18"/>
    <mergeCell ref="E14:E16"/>
    <mergeCell ref="K14:K16"/>
    <mergeCell ref="N16:N17"/>
    <mergeCell ref="R14:R15"/>
    <mergeCell ref="S14:S15"/>
    <mergeCell ref="T14:T15"/>
    <mergeCell ref="I14:I15"/>
    <mergeCell ref="J14:J15"/>
    <mergeCell ref="L14:L15"/>
    <mergeCell ref="M14:M15"/>
    <mergeCell ref="N14:N15"/>
    <mergeCell ref="L10:L11"/>
    <mergeCell ref="F10:F11"/>
    <mergeCell ref="G10:H10"/>
    <mergeCell ref="I10:I11"/>
    <mergeCell ref="J10:J11"/>
    <mergeCell ref="K10:K11"/>
    <mergeCell ref="A10:A11"/>
    <mergeCell ref="B10:B11"/>
    <mergeCell ref="C10:C11"/>
    <mergeCell ref="D10:D11"/>
    <mergeCell ref="E10:E11"/>
    <mergeCell ref="B6:I6"/>
    <mergeCell ref="K6:T6"/>
    <mergeCell ref="B7:T7"/>
    <mergeCell ref="B8:T8"/>
    <mergeCell ref="A9:O9"/>
    <mergeCell ref="P9:Q9"/>
    <mergeCell ref="R9:T9"/>
    <mergeCell ref="S10:S11"/>
    <mergeCell ref="T10:T11"/>
    <mergeCell ref="M10:M11"/>
    <mergeCell ref="N10:N11"/>
    <mergeCell ref="O10:O11"/>
    <mergeCell ref="P10:P11"/>
    <mergeCell ref="Q10:Q11"/>
    <mergeCell ref="R10:R11"/>
    <mergeCell ref="A1:T3"/>
    <mergeCell ref="B4:I4"/>
    <mergeCell ref="K4:T4"/>
    <mergeCell ref="B5:I5"/>
    <mergeCell ref="K5:T5"/>
    <mergeCell ref="E20:E21"/>
    <mergeCell ref="E28:E29"/>
    <mergeCell ref="E26:E27"/>
    <mergeCell ref="E22:E23"/>
    <mergeCell ref="K20:K21"/>
    <mergeCell ref="K22:K23"/>
    <mergeCell ref="K26:K27"/>
    <mergeCell ref="K28:K29"/>
  </mergeCells>
  <pageMargins left="0.25" right="0.25" top="0.75" bottom="0.75" header="0.3" footer="0.3"/>
  <pageSetup scale="29"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0"/>
  <sheetViews>
    <sheetView view="pageBreakPreview" topLeftCell="H14" zoomScale="80" zoomScaleNormal="80" zoomScaleSheetLayoutView="80" zoomScalePageLayoutView="60" workbookViewId="0">
      <selection activeCell="P14" sqref="P1:P1048576"/>
    </sheetView>
  </sheetViews>
  <sheetFormatPr baseColWidth="10" defaultColWidth="11.42578125" defaultRowHeight="12.75" x14ac:dyDescent="0.2"/>
  <cols>
    <col min="1" max="1" width="32.7109375" style="1" customWidth="1"/>
    <col min="2" max="2" width="47.140625" style="1" customWidth="1"/>
    <col min="3" max="3" width="25.85546875" style="55" customWidth="1"/>
    <col min="4" max="4" width="36" style="1" customWidth="1"/>
    <col min="5" max="5" width="15.7109375" style="55" customWidth="1"/>
    <col min="6" max="6" width="35.140625" style="12" customWidth="1"/>
    <col min="7" max="7" width="14.28515625" style="1" customWidth="1"/>
    <col min="8" max="8" width="15.42578125" style="13" customWidth="1"/>
    <col min="9" max="9" width="11.42578125" style="1"/>
    <col min="10" max="10" width="20.140625" style="1" bestFit="1" customWidth="1"/>
    <col min="11" max="11" width="13.28515625" style="1" customWidth="1"/>
    <col min="12" max="12" width="14.5703125" style="1" customWidth="1"/>
    <col min="13" max="13" width="50" style="1" customWidth="1"/>
    <col min="14" max="14" width="24.5703125" style="1" customWidth="1"/>
    <col min="15" max="15" width="14.140625" style="1" bestFit="1" customWidth="1"/>
    <col min="16" max="16" width="29.42578125" style="1" customWidth="1"/>
    <col min="17" max="17" width="18.7109375" style="55" customWidth="1"/>
    <col min="18" max="19" width="11.42578125" style="1"/>
    <col min="20" max="20" width="17.7109375" style="1" customWidth="1"/>
    <col min="21" max="16384" width="11.42578125" style="1"/>
  </cols>
  <sheetData>
    <row r="1" spans="1:20" x14ac:dyDescent="0.2">
      <c r="A1" s="116" t="s">
        <v>0</v>
      </c>
      <c r="B1" s="117"/>
      <c r="C1" s="117"/>
      <c r="D1" s="117"/>
      <c r="E1" s="117"/>
      <c r="F1" s="117"/>
      <c r="G1" s="117"/>
      <c r="H1" s="117"/>
      <c r="I1" s="117"/>
      <c r="J1" s="117"/>
      <c r="K1" s="117"/>
      <c r="L1" s="117"/>
      <c r="M1" s="117"/>
      <c r="N1" s="117"/>
      <c r="O1" s="117"/>
      <c r="P1" s="117"/>
      <c r="Q1" s="117"/>
      <c r="R1" s="117"/>
      <c r="S1" s="117"/>
      <c r="T1" s="117"/>
    </row>
    <row r="2" spans="1:20" x14ac:dyDescent="0.2">
      <c r="A2" s="117"/>
      <c r="B2" s="117"/>
      <c r="C2" s="117"/>
      <c r="D2" s="117"/>
      <c r="E2" s="117"/>
      <c r="F2" s="117"/>
      <c r="G2" s="117"/>
      <c r="H2" s="117"/>
      <c r="I2" s="117"/>
      <c r="J2" s="117"/>
      <c r="K2" s="117"/>
      <c r="L2" s="117"/>
      <c r="M2" s="117"/>
      <c r="N2" s="117"/>
      <c r="O2" s="117"/>
      <c r="P2" s="117"/>
      <c r="Q2" s="117"/>
      <c r="R2" s="117"/>
      <c r="S2" s="117"/>
      <c r="T2" s="117"/>
    </row>
    <row r="3" spans="1:20" x14ac:dyDescent="0.2">
      <c r="A3" s="118"/>
      <c r="B3" s="118"/>
      <c r="C3" s="118"/>
      <c r="D3" s="118"/>
      <c r="E3" s="118"/>
      <c r="F3" s="118"/>
      <c r="G3" s="118"/>
      <c r="H3" s="118"/>
      <c r="I3" s="118"/>
      <c r="J3" s="118"/>
      <c r="K3" s="118"/>
      <c r="L3" s="118"/>
      <c r="M3" s="118"/>
      <c r="N3" s="118"/>
      <c r="O3" s="118"/>
      <c r="P3" s="118"/>
      <c r="Q3" s="118"/>
      <c r="R3" s="118"/>
      <c r="S3" s="118"/>
      <c r="T3" s="118"/>
    </row>
    <row r="4" spans="1:20" ht="15.75" x14ac:dyDescent="0.25">
      <c r="A4" s="56" t="s">
        <v>1</v>
      </c>
      <c r="B4" s="170" t="s">
        <v>2</v>
      </c>
      <c r="C4" s="170"/>
      <c r="D4" s="170"/>
      <c r="E4" s="170"/>
      <c r="F4" s="170"/>
      <c r="G4" s="170"/>
      <c r="H4" s="170"/>
      <c r="I4" s="170"/>
      <c r="J4" s="57" t="s">
        <v>3</v>
      </c>
      <c r="K4" s="169" t="s">
        <v>4</v>
      </c>
      <c r="L4" s="169"/>
      <c r="M4" s="169"/>
      <c r="N4" s="169"/>
      <c r="O4" s="169"/>
      <c r="P4" s="169"/>
      <c r="Q4" s="169"/>
      <c r="R4" s="169"/>
      <c r="S4" s="169"/>
      <c r="T4" s="169"/>
    </row>
    <row r="5" spans="1:20" ht="15.75" x14ac:dyDescent="0.25">
      <c r="A5" s="58" t="s">
        <v>5</v>
      </c>
      <c r="B5" s="168" t="s">
        <v>6</v>
      </c>
      <c r="C5" s="168"/>
      <c r="D5" s="168"/>
      <c r="E5" s="168"/>
      <c r="F5" s="168"/>
      <c r="G5" s="168"/>
      <c r="H5" s="168"/>
      <c r="I5" s="168"/>
      <c r="J5" s="57" t="s">
        <v>7</v>
      </c>
      <c r="K5" s="169" t="s">
        <v>82</v>
      </c>
      <c r="L5" s="169"/>
      <c r="M5" s="169"/>
      <c r="N5" s="169"/>
      <c r="O5" s="169"/>
      <c r="P5" s="169"/>
      <c r="Q5" s="169"/>
      <c r="R5" s="169"/>
      <c r="S5" s="169"/>
      <c r="T5" s="169"/>
    </row>
    <row r="6" spans="1:20" ht="15.75" x14ac:dyDescent="0.25">
      <c r="A6" s="58" t="s">
        <v>8</v>
      </c>
      <c r="B6" s="168" t="s">
        <v>9</v>
      </c>
      <c r="C6" s="168"/>
      <c r="D6" s="168"/>
      <c r="E6" s="168"/>
      <c r="F6" s="168"/>
      <c r="G6" s="168"/>
      <c r="H6" s="168"/>
      <c r="I6" s="168"/>
      <c r="J6" s="57" t="s">
        <v>10</v>
      </c>
      <c r="K6" s="169" t="s">
        <v>83</v>
      </c>
      <c r="L6" s="169"/>
      <c r="M6" s="169"/>
      <c r="N6" s="169"/>
      <c r="O6" s="169"/>
      <c r="P6" s="169"/>
      <c r="Q6" s="169"/>
      <c r="R6" s="169"/>
      <c r="S6" s="169"/>
      <c r="T6" s="169"/>
    </row>
    <row r="7" spans="1:20" ht="15.75" x14ac:dyDescent="0.2">
      <c r="A7" s="58" t="s">
        <v>11</v>
      </c>
      <c r="B7" s="177" t="s">
        <v>12</v>
      </c>
      <c r="C7" s="178"/>
      <c r="D7" s="178"/>
      <c r="E7" s="178"/>
      <c r="F7" s="178"/>
      <c r="G7" s="178"/>
      <c r="H7" s="178"/>
      <c r="I7" s="178"/>
      <c r="J7" s="178"/>
      <c r="K7" s="178"/>
      <c r="L7" s="178"/>
      <c r="M7" s="178"/>
      <c r="N7" s="178"/>
      <c r="O7" s="178"/>
      <c r="P7" s="178"/>
      <c r="Q7" s="178"/>
      <c r="R7" s="178"/>
      <c r="S7" s="178"/>
      <c r="T7" s="179"/>
    </row>
    <row r="8" spans="1:20" ht="31.5" x14ac:dyDescent="0.2">
      <c r="A8" s="59" t="s">
        <v>13</v>
      </c>
      <c r="B8" s="180" t="s">
        <v>98</v>
      </c>
      <c r="C8" s="180"/>
      <c r="D8" s="180"/>
      <c r="E8" s="180"/>
      <c r="F8" s="180"/>
      <c r="G8" s="180"/>
      <c r="H8" s="180"/>
      <c r="I8" s="180"/>
      <c r="J8" s="180"/>
      <c r="K8" s="180"/>
      <c r="L8" s="180"/>
      <c r="M8" s="180"/>
      <c r="N8" s="180"/>
      <c r="O8" s="180"/>
      <c r="P8" s="180"/>
      <c r="Q8" s="180"/>
      <c r="R8" s="180"/>
      <c r="S8" s="180"/>
      <c r="T8" s="180"/>
    </row>
    <row r="9" spans="1:20" ht="15.75" x14ac:dyDescent="0.25">
      <c r="A9" s="181" t="s">
        <v>14</v>
      </c>
      <c r="B9" s="181"/>
      <c r="C9" s="181"/>
      <c r="D9" s="181"/>
      <c r="E9" s="181"/>
      <c r="F9" s="181"/>
      <c r="G9" s="181"/>
      <c r="H9" s="181"/>
      <c r="I9" s="181"/>
      <c r="J9" s="181"/>
      <c r="K9" s="181"/>
      <c r="L9" s="181"/>
      <c r="M9" s="181"/>
      <c r="N9" s="181"/>
      <c r="O9" s="181"/>
      <c r="P9" s="181" t="s">
        <v>15</v>
      </c>
      <c r="Q9" s="181"/>
      <c r="R9" s="181" t="s">
        <v>16</v>
      </c>
      <c r="S9" s="181"/>
      <c r="T9" s="181"/>
    </row>
    <row r="10" spans="1:20" ht="38.25" customHeight="1" x14ac:dyDescent="0.2">
      <c r="A10" s="171" t="s">
        <v>17</v>
      </c>
      <c r="B10" s="173" t="s">
        <v>18</v>
      </c>
      <c r="C10" s="175" t="s">
        <v>19</v>
      </c>
      <c r="D10" s="173" t="s">
        <v>20</v>
      </c>
      <c r="E10" s="173" t="s">
        <v>21</v>
      </c>
      <c r="F10" s="182" t="s">
        <v>22</v>
      </c>
      <c r="G10" s="184" t="s">
        <v>23</v>
      </c>
      <c r="H10" s="184"/>
      <c r="I10" s="173" t="s">
        <v>24</v>
      </c>
      <c r="J10" s="173" t="s">
        <v>25</v>
      </c>
      <c r="K10" s="173" t="s">
        <v>26</v>
      </c>
      <c r="L10" s="173" t="s">
        <v>27</v>
      </c>
      <c r="M10" s="173" t="s">
        <v>28</v>
      </c>
      <c r="N10" s="173" t="s">
        <v>29</v>
      </c>
      <c r="O10" s="173" t="s">
        <v>30</v>
      </c>
      <c r="P10" s="173" t="s">
        <v>31</v>
      </c>
      <c r="Q10" s="173" t="s">
        <v>32</v>
      </c>
      <c r="R10" s="173" t="s">
        <v>33</v>
      </c>
      <c r="S10" s="173" t="s">
        <v>34</v>
      </c>
      <c r="T10" s="173" t="s">
        <v>35</v>
      </c>
    </row>
    <row r="11" spans="1:20" ht="31.5" x14ac:dyDescent="0.2">
      <c r="A11" s="172"/>
      <c r="B11" s="174"/>
      <c r="C11" s="176"/>
      <c r="D11" s="174"/>
      <c r="E11" s="174"/>
      <c r="F11" s="183"/>
      <c r="G11" s="60" t="s">
        <v>36</v>
      </c>
      <c r="H11" s="61" t="s">
        <v>37</v>
      </c>
      <c r="I11" s="174"/>
      <c r="J11" s="174"/>
      <c r="K11" s="174"/>
      <c r="L11" s="174"/>
      <c r="M11" s="174"/>
      <c r="N11" s="174"/>
      <c r="O11" s="174"/>
      <c r="P11" s="174"/>
      <c r="Q11" s="174"/>
      <c r="R11" s="174"/>
      <c r="S11" s="174"/>
      <c r="T11" s="174"/>
    </row>
    <row r="12" spans="1:20" s="55" customFormat="1" ht="152.25" customHeight="1" x14ac:dyDescent="0.25">
      <c r="A12" s="187">
        <v>1</v>
      </c>
      <c r="B12" s="189" t="s">
        <v>141</v>
      </c>
      <c r="C12" s="191" t="s">
        <v>39</v>
      </c>
      <c r="D12" s="76" t="s">
        <v>77</v>
      </c>
      <c r="E12" s="76" t="s">
        <v>91</v>
      </c>
      <c r="F12" s="76" t="s">
        <v>121</v>
      </c>
      <c r="G12" s="77">
        <v>42807</v>
      </c>
      <c r="H12" s="78">
        <v>42846</v>
      </c>
      <c r="I12" s="79">
        <v>6</v>
      </c>
      <c r="J12" s="80">
        <v>1</v>
      </c>
      <c r="K12" s="76" t="s">
        <v>91</v>
      </c>
      <c r="L12" s="81">
        <v>1</v>
      </c>
      <c r="M12" s="82" t="s">
        <v>132</v>
      </c>
      <c r="N12" s="83" t="s">
        <v>127</v>
      </c>
      <c r="O12" s="83" t="s">
        <v>128</v>
      </c>
      <c r="P12" s="84" t="s">
        <v>116</v>
      </c>
      <c r="Q12" s="83" t="s">
        <v>108</v>
      </c>
      <c r="R12" s="99"/>
      <c r="S12" s="99"/>
      <c r="T12" s="99"/>
    </row>
    <row r="13" spans="1:20" s="55" customFormat="1" ht="73.5" customHeight="1" x14ac:dyDescent="0.25">
      <c r="A13" s="188"/>
      <c r="B13" s="190"/>
      <c r="C13" s="192"/>
      <c r="D13" s="83" t="s">
        <v>78</v>
      </c>
      <c r="E13" s="83" t="s">
        <v>84</v>
      </c>
      <c r="F13" s="83" t="s">
        <v>122</v>
      </c>
      <c r="G13" s="85">
        <v>42807</v>
      </c>
      <c r="H13" s="85">
        <v>42951</v>
      </c>
      <c r="I13" s="86">
        <v>21</v>
      </c>
      <c r="J13" s="80">
        <v>0</v>
      </c>
      <c r="K13" s="79" t="str">
        <f>E13</f>
        <v>Una (1) Resolución</v>
      </c>
      <c r="L13" s="87">
        <v>0</v>
      </c>
      <c r="M13" s="88"/>
      <c r="N13" s="83" t="s">
        <v>100</v>
      </c>
      <c r="O13" s="89"/>
      <c r="P13" s="90" t="s">
        <v>133</v>
      </c>
      <c r="Q13" s="88" t="s">
        <v>108</v>
      </c>
      <c r="R13" s="89"/>
      <c r="S13" s="89"/>
      <c r="T13" s="89"/>
    </row>
    <row r="14" spans="1:20" ht="18" customHeight="1" x14ac:dyDescent="0.25">
      <c r="A14" s="104">
        <v>2</v>
      </c>
      <c r="B14" s="105" t="s">
        <v>40</v>
      </c>
      <c r="C14" s="191" t="s">
        <v>41</v>
      </c>
      <c r="D14" s="189" t="s">
        <v>79</v>
      </c>
      <c r="E14" s="195" t="s">
        <v>92</v>
      </c>
      <c r="F14" s="189" t="s">
        <v>80</v>
      </c>
      <c r="G14" s="198">
        <v>42807</v>
      </c>
      <c r="H14" s="200">
        <v>42846</v>
      </c>
      <c r="I14" s="202">
        <v>6</v>
      </c>
      <c r="J14" s="204">
        <v>1</v>
      </c>
      <c r="K14" s="206" t="str">
        <f>E14</f>
        <v>3 Actas o según el numero de reuniones</v>
      </c>
      <c r="L14" s="209">
        <v>1</v>
      </c>
      <c r="M14" s="185" t="s">
        <v>106</v>
      </c>
      <c r="N14" s="189" t="s">
        <v>100</v>
      </c>
      <c r="O14" s="189" t="s">
        <v>129</v>
      </c>
      <c r="P14" s="215" t="s">
        <v>134</v>
      </c>
      <c r="Q14" s="189" t="s">
        <v>108</v>
      </c>
      <c r="R14" s="211"/>
      <c r="S14" s="211"/>
      <c r="T14" s="211"/>
    </row>
    <row r="15" spans="1:20" ht="120.75" customHeight="1" x14ac:dyDescent="0.2">
      <c r="A15" s="191" t="s">
        <v>42</v>
      </c>
      <c r="B15" s="213" t="s">
        <v>142</v>
      </c>
      <c r="C15" s="193"/>
      <c r="D15" s="194"/>
      <c r="E15" s="196"/>
      <c r="F15" s="190"/>
      <c r="G15" s="199"/>
      <c r="H15" s="201"/>
      <c r="I15" s="203"/>
      <c r="J15" s="205"/>
      <c r="K15" s="207"/>
      <c r="L15" s="210"/>
      <c r="M15" s="186"/>
      <c r="N15" s="190"/>
      <c r="O15" s="190"/>
      <c r="P15" s="216"/>
      <c r="Q15" s="190"/>
      <c r="R15" s="212"/>
      <c r="S15" s="212"/>
      <c r="T15" s="212"/>
    </row>
    <row r="16" spans="1:20" ht="57.75" customHeight="1" x14ac:dyDescent="0.25">
      <c r="A16" s="192"/>
      <c r="B16" s="214"/>
      <c r="C16" s="192"/>
      <c r="D16" s="190"/>
      <c r="E16" s="197"/>
      <c r="F16" s="83" t="s">
        <v>107</v>
      </c>
      <c r="G16" s="85">
        <v>42807</v>
      </c>
      <c r="H16" s="78">
        <v>43100</v>
      </c>
      <c r="I16" s="91">
        <v>42</v>
      </c>
      <c r="J16" s="92"/>
      <c r="K16" s="208"/>
      <c r="L16" s="81">
        <v>0</v>
      </c>
      <c r="M16" s="82" t="s">
        <v>109</v>
      </c>
      <c r="N16" s="189" t="s">
        <v>100</v>
      </c>
      <c r="O16" s="92"/>
      <c r="P16" s="93" t="s">
        <v>135</v>
      </c>
      <c r="Q16" s="83" t="s">
        <v>108</v>
      </c>
      <c r="R16" s="92"/>
      <c r="S16" s="92"/>
      <c r="T16" s="92"/>
    </row>
    <row r="17" spans="1:20" ht="90" customHeight="1" x14ac:dyDescent="0.25">
      <c r="A17" s="191" t="s">
        <v>43</v>
      </c>
      <c r="B17" s="213" t="s">
        <v>143</v>
      </c>
      <c r="C17" s="191" t="s">
        <v>45</v>
      </c>
      <c r="D17" s="189" t="s">
        <v>74</v>
      </c>
      <c r="E17" s="189" t="s">
        <v>85</v>
      </c>
      <c r="F17" s="83" t="s">
        <v>81</v>
      </c>
      <c r="G17" s="85">
        <v>42807</v>
      </c>
      <c r="H17" s="94">
        <v>42874</v>
      </c>
      <c r="I17" s="79">
        <v>10</v>
      </c>
      <c r="J17" s="83"/>
      <c r="K17" s="206" t="str">
        <f t="shared" ref="K17:K30" si="0">E17</f>
        <v>Un (1) Programa de gestión documental</v>
      </c>
      <c r="L17" s="95">
        <v>1</v>
      </c>
      <c r="M17" s="96" t="s">
        <v>117</v>
      </c>
      <c r="N17" s="190"/>
      <c r="O17" s="83" t="s">
        <v>130</v>
      </c>
      <c r="P17" s="84" t="s">
        <v>113</v>
      </c>
      <c r="Q17" s="83" t="s">
        <v>108</v>
      </c>
      <c r="R17" s="83"/>
      <c r="S17" s="83"/>
      <c r="T17" s="83"/>
    </row>
    <row r="18" spans="1:20" ht="91.5" customHeight="1" x14ac:dyDescent="0.2">
      <c r="A18" s="192"/>
      <c r="B18" s="214"/>
      <c r="C18" s="192"/>
      <c r="D18" s="190"/>
      <c r="E18" s="190"/>
      <c r="F18" s="83" t="s">
        <v>120</v>
      </c>
      <c r="G18" s="85">
        <v>42807</v>
      </c>
      <c r="H18" s="97">
        <v>42923</v>
      </c>
      <c r="I18" s="79">
        <v>17</v>
      </c>
      <c r="J18" s="83"/>
      <c r="K18" s="208"/>
      <c r="L18" s="95">
        <v>0</v>
      </c>
      <c r="M18" s="90" t="s">
        <v>136</v>
      </c>
      <c r="N18" s="83" t="s">
        <v>110</v>
      </c>
      <c r="O18" s="98"/>
      <c r="P18" s="84" t="s">
        <v>137</v>
      </c>
      <c r="Q18" s="83" t="s">
        <v>108</v>
      </c>
      <c r="R18" s="83"/>
      <c r="S18" s="83"/>
      <c r="T18" s="83"/>
    </row>
    <row r="19" spans="1:20" ht="198" x14ac:dyDescent="0.2">
      <c r="A19" s="106" t="s">
        <v>46</v>
      </c>
      <c r="B19" s="107" t="s">
        <v>144</v>
      </c>
      <c r="C19" s="106" t="s">
        <v>48</v>
      </c>
      <c r="D19" s="83" t="s">
        <v>75</v>
      </c>
      <c r="E19" s="83" t="s">
        <v>101</v>
      </c>
      <c r="F19" s="83" t="s">
        <v>131</v>
      </c>
      <c r="G19" s="85">
        <v>42807</v>
      </c>
      <c r="H19" s="97">
        <v>42923</v>
      </c>
      <c r="I19" s="91">
        <v>17</v>
      </c>
      <c r="J19" s="99"/>
      <c r="K19" s="83" t="str">
        <f t="shared" si="0"/>
        <v>Un (1) Formato Único de inventario</v>
      </c>
      <c r="L19" s="100">
        <v>0</v>
      </c>
      <c r="M19" s="90" t="s">
        <v>111</v>
      </c>
      <c r="N19" s="83" t="s">
        <v>110</v>
      </c>
      <c r="O19" s="99"/>
      <c r="P19" s="84" t="s">
        <v>114</v>
      </c>
      <c r="Q19" s="83" t="s">
        <v>108</v>
      </c>
      <c r="R19" s="99"/>
      <c r="S19" s="99"/>
      <c r="T19" s="99"/>
    </row>
    <row r="20" spans="1:20" ht="68.25" customHeight="1" x14ac:dyDescent="0.2">
      <c r="A20" s="191">
        <v>3</v>
      </c>
      <c r="B20" s="213" t="s">
        <v>145</v>
      </c>
      <c r="C20" s="191" t="s">
        <v>50</v>
      </c>
      <c r="D20" s="189" t="s">
        <v>87</v>
      </c>
      <c r="E20" s="189" t="s">
        <v>88</v>
      </c>
      <c r="F20" s="83" t="s">
        <v>118</v>
      </c>
      <c r="G20" s="85">
        <v>42807</v>
      </c>
      <c r="H20" s="94">
        <v>42853</v>
      </c>
      <c r="I20" s="79">
        <v>7</v>
      </c>
      <c r="J20" s="82"/>
      <c r="K20" s="189" t="str">
        <f t="shared" si="0"/>
        <v xml:space="preserve">Un (1) Plan de capacitaciones </v>
      </c>
      <c r="L20" s="95">
        <v>0</v>
      </c>
      <c r="M20" s="82"/>
      <c r="N20" s="83" t="s">
        <v>100</v>
      </c>
      <c r="O20" s="83" t="s">
        <v>126</v>
      </c>
      <c r="P20" s="84" t="s">
        <v>125</v>
      </c>
      <c r="Q20" s="83" t="s">
        <v>108</v>
      </c>
      <c r="R20" s="83"/>
      <c r="S20" s="83"/>
      <c r="T20" s="83"/>
    </row>
    <row r="21" spans="1:20" ht="91.5" customHeight="1" x14ac:dyDescent="0.2">
      <c r="A21" s="192"/>
      <c r="B21" s="214"/>
      <c r="C21" s="192"/>
      <c r="D21" s="194"/>
      <c r="E21" s="190"/>
      <c r="F21" s="83" t="s">
        <v>119</v>
      </c>
      <c r="G21" s="85">
        <v>42807</v>
      </c>
      <c r="H21" s="94">
        <v>43098</v>
      </c>
      <c r="I21" s="79">
        <v>42</v>
      </c>
      <c r="J21" s="83"/>
      <c r="K21" s="190"/>
      <c r="L21" s="101">
        <v>0</v>
      </c>
      <c r="M21" s="83"/>
      <c r="N21" s="83" t="s">
        <v>100</v>
      </c>
      <c r="O21" s="83"/>
      <c r="P21" s="84" t="s">
        <v>124</v>
      </c>
      <c r="Q21" s="83" t="s">
        <v>108</v>
      </c>
      <c r="R21" s="83"/>
      <c r="S21" s="83"/>
      <c r="T21" s="83"/>
    </row>
    <row r="22" spans="1:20" ht="92.25" customHeight="1" x14ac:dyDescent="0.25">
      <c r="A22" s="191">
        <v>4</v>
      </c>
      <c r="B22" s="189" t="s">
        <v>146</v>
      </c>
      <c r="C22" s="191" t="s">
        <v>52</v>
      </c>
      <c r="D22" s="189" t="s">
        <v>76</v>
      </c>
      <c r="E22" s="189" t="s">
        <v>89</v>
      </c>
      <c r="F22" s="83" t="s">
        <v>123</v>
      </c>
      <c r="G22" s="85">
        <v>42807</v>
      </c>
      <c r="H22" s="97">
        <v>42930</v>
      </c>
      <c r="I22" s="91">
        <v>18</v>
      </c>
      <c r="J22" s="99"/>
      <c r="K22" s="189" t="str">
        <f t="shared" si="0"/>
        <v xml:space="preserve">Un (1) Procedimiento </v>
      </c>
      <c r="L22" s="81">
        <v>0</v>
      </c>
      <c r="M22" s="92"/>
      <c r="N22" s="83" t="s">
        <v>100</v>
      </c>
      <c r="O22" s="92"/>
      <c r="P22" s="84" t="s">
        <v>138</v>
      </c>
      <c r="Q22" s="83" t="s">
        <v>108</v>
      </c>
      <c r="R22" s="92"/>
      <c r="S22" s="92"/>
      <c r="T22" s="92"/>
    </row>
    <row r="23" spans="1:20" ht="91.5" customHeight="1" x14ac:dyDescent="0.25">
      <c r="A23" s="192"/>
      <c r="B23" s="190"/>
      <c r="C23" s="192"/>
      <c r="D23" s="190"/>
      <c r="E23" s="190"/>
      <c r="F23" s="83" t="s">
        <v>102</v>
      </c>
      <c r="G23" s="85">
        <v>42807</v>
      </c>
      <c r="H23" s="97">
        <v>42930</v>
      </c>
      <c r="I23" s="91">
        <v>18</v>
      </c>
      <c r="J23" s="99"/>
      <c r="K23" s="190"/>
      <c r="L23" s="100">
        <v>0</v>
      </c>
      <c r="M23" s="92"/>
      <c r="N23" s="83" t="s">
        <v>100</v>
      </c>
      <c r="O23" s="92"/>
      <c r="P23" s="84" t="s">
        <v>138</v>
      </c>
      <c r="Q23" s="83" t="s">
        <v>108</v>
      </c>
      <c r="R23" s="92"/>
      <c r="S23" s="92"/>
      <c r="T23" s="92"/>
    </row>
    <row r="24" spans="1:20" ht="80.25" customHeight="1" x14ac:dyDescent="0.25">
      <c r="A24" s="217">
        <v>5</v>
      </c>
      <c r="B24" s="213" t="s">
        <v>147</v>
      </c>
      <c r="C24" s="191" t="s">
        <v>53</v>
      </c>
      <c r="D24" s="189" t="s">
        <v>54</v>
      </c>
      <c r="E24" s="83" t="s">
        <v>104</v>
      </c>
      <c r="F24" s="83" t="s">
        <v>94</v>
      </c>
      <c r="G24" s="85">
        <v>42849</v>
      </c>
      <c r="H24" s="97">
        <v>43098</v>
      </c>
      <c r="I24" s="91">
        <v>36</v>
      </c>
      <c r="J24" s="99"/>
      <c r="K24" s="83" t="str">
        <f>E24</f>
        <v>Un (1) Documento de análisis de información</v>
      </c>
      <c r="L24" s="100">
        <v>0</v>
      </c>
      <c r="M24" s="92"/>
      <c r="N24" s="83" t="s">
        <v>100</v>
      </c>
      <c r="O24" s="92"/>
      <c r="P24" s="102" t="s">
        <v>139</v>
      </c>
      <c r="Q24" s="83" t="s">
        <v>108</v>
      </c>
      <c r="R24" s="92"/>
      <c r="S24" s="92"/>
      <c r="T24" s="92"/>
    </row>
    <row r="25" spans="1:20" ht="78" customHeight="1" x14ac:dyDescent="0.25">
      <c r="A25" s="217"/>
      <c r="B25" s="214"/>
      <c r="C25" s="192"/>
      <c r="D25" s="190"/>
      <c r="E25" s="83" t="s">
        <v>86</v>
      </c>
      <c r="F25" s="83" t="s">
        <v>93</v>
      </c>
      <c r="G25" s="85">
        <v>42849</v>
      </c>
      <c r="H25" s="97">
        <v>43098</v>
      </c>
      <c r="I25" s="91">
        <v>36</v>
      </c>
      <c r="J25" s="99"/>
      <c r="K25" s="83" t="str">
        <f>E25</f>
        <v>7,129 metros lineales organizados</v>
      </c>
      <c r="L25" s="81">
        <v>0</v>
      </c>
      <c r="M25" s="92"/>
      <c r="N25" s="83" t="s">
        <v>100</v>
      </c>
      <c r="O25" s="92"/>
      <c r="P25" s="102" t="s">
        <v>139</v>
      </c>
      <c r="Q25" s="83" t="s">
        <v>108</v>
      </c>
      <c r="R25" s="92"/>
      <c r="S25" s="92"/>
      <c r="T25" s="92"/>
    </row>
    <row r="26" spans="1:20" ht="53.25" customHeight="1" x14ac:dyDescent="0.2">
      <c r="A26" s="193" t="s">
        <v>55</v>
      </c>
      <c r="B26" s="194" t="s">
        <v>148</v>
      </c>
      <c r="C26" s="193" t="s">
        <v>57</v>
      </c>
      <c r="D26" s="218" t="s">
        <v>58</v>
      </c>
      <c r="E26" s="189" t="s">
        <v>89</v>
      </c>
      <c r="F26" s="83" t="s">
        <v>105</v>
      </c>
      <c r="G26" s="85">
        <v>42871</v>
      </c>
      <c r="H26" s="97">
        <v>43098</v>
      </c>
      <c r="I26" s="91">
        <v>33</v>
      </c>
      <c r="J26" s="99"/>
      <c r="K26" s="189" t="str">
        <f>E26</f>
        <v xml:space="preserve">Un (1) Procedimiento </v>
      </c>
      <c r="L26" s="81">
        <v>0</v>
      </c>
      <c r="M26" s="99"/>
      <c r="N26" s="83" t="s">
        <v>100</v>
      </c>
      <c r="O26" s="99"/>
      <c r="P26" s="84" t="s">
        <v>115</v>
      </c>
      <c r="Q26" s="83" t="s">
        <v>108</v>
      </c>
      <c r="R26" s="99"/>
      <c r="S26" s="99"/>
      <c r="T26" s="99"/>
    </row>
    <row r="27" spans="1:20" ht="61.5" customHeight="1" x14ac:dyDescent="0.25">
      <c r="A27" s="192"/>
      <c r="B27" s="190"/>
      <c r="C27" s="192"/>
      <c r="D27" s="219"/>
      <c r="E27" s="190"/>
      <c r="F27" s="83" t="s">
        <v>95</v>
      </c>
      <c r="G27" s="85">
        <v>42871</v>
      </c>
      <c r="H27" s="97">
        <v>43098</v>
      </c>
      <c r="I27" s="91">
        <v>33</v>
      </c>
      <c r="J27" s="99"/>
      <c r="K27" s="190"/>
      <c r="L27" s="81">
        <v>0</v>
      </c>
      <c r="M27" s="92"/>
      <c r="N27" s="83" t="s">
        <v>100</v>
      </c>
      <c r="O27" s="92"/>
      <c r="P27" s="93" t="s">
        <v>115</v>
      </c>
      <c r="Q27" s="83" t="s">
        <v>108</v>
      </c>
      <c r="R27" s="92"/>
      <c r="S27" s="92"/>
      <c r="T27" s="92"/>
    </row>
    <row r="28" spans="1:20" ht="54.75" customHeight="1" x14ac:dyDescent="0.2">
      <c r="A28" s="191" t="s">
        <v>59</v>
      </c>
      <c r="B28" s="189" t="s">
        <v>149</v>
      </c>
      <c r="C28" s="191" t="s">
        <v>61</v>
      </c>
      <c r="D28" s="189" t="s">
        <v>62</v>
      </c>
      <c r="E28" s="189" t="s">
        <v>89</v>
      </c>
      <c r="F28" s="83" t="s">
        <v>105</v>
      </c>
      <c r="G28" s="103">
        <v>42871</v>
      </c>
      <c r="H28" s="97">
        <v>43098</v>
      </c>
      <c r="I28" s="91">
        <v>33</v>
      </c>
      <c r="J28" s="99"/>
      <c r="K28" s="189" t="str">
        <f t="shared" si="0"/>
        <v xml:space="preserve">Un (1) Procedimiento </v>
      </c>
      <c r="L28" s="81">
        <v>0</v>
      </c>
      <c r="M28" s="99"/>
      <c r="N28" s="83" t="s">
        <v>100</v>
      </c>
      <c r="O28" s="99"/>
      <c r="P28" s="93" t="s">
        <v>115</v>
      </c>
      <c r="Q28" s="83" t="s">
        <v>108</v>
      </c>
      <c r="R28" s="99"/>
      <c r="S28" s="99"/>
      <c r="T28" s="99"/>
    </row>
    <row r="29" spans="1:20" ht="55.5" customHeight="1" x14ac:dyDescent="0.2">
      <c r="A29" s="192"/>
      <c r="B29" s="190"/>
      <c r="C29" s="192"/>
      <c r="D29" s="190"/>
      <c r="E29" s="190"/>
      <c r="F29" s="83" t="s">
        <v>97</v>
      </c>
      <c r="G29" s="85">
        <v>42871</v>
      </c>
      <c r="H29" s="97">
        <v>43098</v>
      </c>
      <c r="I29" s="91">
        <v>33</v>
      </c>
      <c r="J29" s="99"/>
      <c r="K29" s="190"/>
      <c r="L29" s="81">
        <v>0</v>
      </c>
      <c r="M29" s="99"/>
      <c r="N29" s="83" t="s">
        <v>100</v>
      </c>
      <c r="O29" s="99"/>
      <c r="P29" s="93" t="s">
        <v>115</v>
      </c>
      <c r="Q29" s="83" t="s">
        <v>108</v>
      </c>
      <c r="R29" s="99"/>
      <c r="S29" s="99"/>
      <c r="T29" s="99"/>
    </row>
    <row r="30" spans="1:20" ht="54" customHeight="1" x14ac:dyDescent="0.2">
      <c r="A30" s="104">
        <v>6</v>
      </c>
      <c r="B30" s="83" t="s">
        <v>150</v>
      </c>
      <c r="C30" s="104" t="s">
        <v>63</v>
      </c>
      <c r="D30" s="83" t="s">
        <v>64</v>
      </c>
      <c r="E30" s="83" t="s">
        <v>90</v>
      </c>
      <c r="F30" s="83" t="s">
        <v>96</v>
      </c>
      <c r="G30" s="85">
        <v>42871</v>
      </c>
      <c r="H30" s="97">
        <v>43098</v>
      </c>
      <c r="I30" s="91">
        <v>33</v>
      </c>
      <c r="J30" s="99"/>
      <c r="K30" s="83" t="str">
        <f t="shared" si="0"/>
        <v>Un (1) Documento sistema integrado de conservación</v>
      </c>
      <c r="L30" s="81">
        <v>0</v>
      </c>
      <c r="M30" s="99"/>
      <c r="N30" s="83" t="s">
        <v>100</v>
      </c>
      <c r="O30" s="99"/>
      <c r="P30" s="93" t="s">
        <v>115</v>
      </c>
      <c r="Q30" s="83" t="s">
        <v>108</v>
      </c>
      <c r="R30" s="99"/>
      <c r="S30" s="99"/>
      <c r="T30" s="99"/>
    </row>
    <row r="31" spans="1:20" ht="15.75" x14ac:dyDescent="0.2">
      <c r="A31" s="62"/>
      <c r="B31" s="63"/>
      <c r="C31" s="62"/>
      <c r="D31" s="63"/>
      <c r="E31" s="62"/>
      <c r="F31" s="63"/>
      <c r="G31" s="64"/>
      <c r="H31" s="65"/>
      <c r="I31" s="64"/>
      <c r="J31" s="64"/>
      <c r="K31" s="64"/>
      <c r="L31" s="66"/>
      <c r="M31" s="64"/>
      <c r="N31" s="64"/>
      <c r="O31" s="64"/>
      <c r="P31" s="64"/>
      <c r="Q31" s="67"/>
      <c r="R31" s="64"/>
      <c r="S31" s="64"/>
      <c r="T31" s="64"/>
    </row>
    <row r="32" spans="1:20" ht="31.5" x14ac:dyDescent="0.25">
      <c r="A32" s="68" t="s">
        <v>65</v>
      </c>
      <c r="B32" s="69" t="s">
        <v>66</v>
      </c>
      <c r="C32" s="70">
        <v>0.5</v>
      </c>
      <c r="D32" s="71">
        <v>8.33</v>
      </c>
      <c r="E32" s="72"/>
      <c r="F32" s="73"/>
      <c r="G32" s="71"/>
      <c r="H32" s="74"/>
      <c r="I32" s="71"/>
      <c r="J32" s="71"/>
      <c r="K32" s="71"/>
      <c r="L32" s="71"/>
      <c r="M32" s="71"/>
      <c r="N32" s="71"/>
      <c r="O32" s="71"/>
      <c r="P32" s="71"/>
      <c r="Q32" s="72"/>
      <c r="R32" s="71"/>
      <c r="S32" s="71"/>
      <c r="T32" s="71"/>
    </row>
    <row r="33" spans="1:20" ht="15.75" x14ac:dyDescent="0.25">
      <c r="A33" s="220"/>
      <c r="B33" s="69" t="s">
        <v>67</v>
      </c>
      <c r="C33" s="72" t="s">
        <v>151</v>
      </c>
      <c r="D33" s="71">
        <f>(0.333*16.6)</f>
        <v>5.5278000000000009</v>
      </c>
      <c r="E33" s="72"/>
      <c r="F33" s="73"/>
      <c r="G33" s="71"/>
      <c r="H33" s="74"/>
      <c r="I33" s="71"/>
      <c r="J33" s="71"/>
      <c r="K33" s="71"/>
      <c r="L33" s="71"/>
      <c r="M33" s="71"/>
      <c r="N33" s="71"/>
      <c r="O33" s="71"/>
      <c r="P33" s="71"/>
      <c r="Q33" s="72"/>
      <c r="R33" s="71"/>
      <c r="S33" s="71"/>
      <c r="T33" s="71"/>
    </row>
    <row r="34" spans="1:20" ht="15.75" x14ac:dyDescent="0.25">
      <c r="A34" s="220"/>
      <c r="B34" s="69" t="s">
        <v>68</v>
      </c>
      <c r="C34" s="70">
        <v>0</v>
      </c>
      <c r="D34" s="71">
        <f>(C34*0.16)</f>
        <v>0</v>
      </c>
      <c r="E34" s="72"/>
      <c r="F34" s="73"/>
      <c r="G34" s="71"/>
      <c r="H34" s="74"/>
      <c r="I34" s="71"/>
      <c r="J34" s="71"/>
      <c r="K34" s="71"/>
      <c r="L34" s="71"/>
      <c r="M34" s="71"/>
      <c r="N34" s="71"/>
      <c r="O34" s="71"/>
      <c r="P34" s="71"/>
      <c r="Q34" s="72"/>
      <c r="R34" s="71"/>
      <c r="S34" s="71"/>
      <c r="T34" s="71"/>
    </row>
    <row r="35" spans="1:20" ht="15.75" x14ac:dyDescent="0.25">
      <c r="A35" s="220"/>
      <c r="B35" s="69" t="s">
        <v>69</v>
      </c>
      <c r="C35" s="70">
        <v>0</v>
      </c>
      <c r="D35" s="71">
        <f>(C35*0.16)</f>
        <v>0</v>
      </c>
      <c r="E35" s="72"/>
      <c r="F35" s="73"/>
      <c r="G35" s="71"/>
      <c r="H35" s="74"/>
      <c r="I35" s="71"/>
      <c r="J35" s="71"/>
      <c r="K35" s="71"/>
      <c r="L35" s="71"/>
      <c r="M35" s="71"/>
      <c r="N35" s="71"/>
      <c r="O35" s="71"/>
      <c r="P35" s="71"/>
      <c r="Q35" s="72"/>
      <c r="R35" s="71"/>
      <c r="S35" s="71"/>
      <c r="T35" s="71"/>
    </row>
    <row r="36" spans="1:20" ht="15.75" x14ac:dyDescent="0.25">
      <c r="A36" s="220"/>
      <c r="B36" s="69" t="s">
        <v>70</v>
      </c>
      <c r="C36" s="70">
        <v>0</v>
      </c>
      <c r="D36" s="71">
        <f t="shared" ref="D36:D38" si="1">(C36*16)</f>
        <v>0</v>
      </c>
      <c r="E36" s="72"/>
      <c r="F36" s="73"/>
      <c r="G36" s="71"/>
      <c r="H36" s="74"/>
      <c r="I36" s="71"/>
      <c r="J36" s="71"/>
      <c r="K36" s="71"/>
      <c r="L36" s="71"/>
      <c r="M36" s="71"/>
      <c r="N36" s="71"/>
      <c r="O36" s="71"/>
      <c r="P36" s="71"/>
      <c r="Q36" s="72"/>
      <c r="R36" s="71"/>
      <c r="S36" s="71"/>
      <c r="T36" s="71"/>
    </row>
    <row r="37" spans="1:20" ht="15.75" x14ac:dyDescent="0.25">
      <c r="A37" s="220"/>
      <c r="B37" s="69" t="s">
        <v>71</v>
      </c>
      <c r="C37" s="70">
        <v>0</v>
      </c>
      <c r="D37" s="71">
        <f t="shared" si="1"/>
        <v>0</v>
      </c>
      <c r="E37" s="72"/>
      <c r="F37" s="73"/>
      <c r="G37" s="71"/>
      <c r="H37" s="74"/>
      <c r="I37" s="71"/>
      <c r="J37" s="71"/>
      <c r="K37" s="71"/>
      <c r="L37" s="71"/>
      <c r="M37" s="71"/>
      <c r="N37" s="71"/>
      <c r="O37" s="71"/>
      <c r="P37" s="71"/>
      <c r="Q37" s="72"/>
      <c r="R37" s="71"/>
      <c r="S37" s="71"/>
      <c r="T37" s="71"/>
    </row>
    <row r="38" spans="1:20" ht="15" x14ac:dyDescent="0.2">
      <c r="A38" s="220"/>
      <c r="B38" s="71"/>
      <c r="C38" s="70">
        <v>0</v>
      </c>
      <c r="D38" s="71">
        <f t="shared" si="1"/>
        <v>0</v>
      </c>
      <c r="E38" s="72"/>
      <c r="F38" s="73"/>
      <c r="G38" s="71"/>
      <c r="H38" s="74"/>
      <c r="I38" s="71"/>
      <c r="J38" s="71"/>
      <c r="K38" s="71"/>
      <c r="L38" s="71"/>
      <c r="M38" s="71"/>
      <c r="N38" s="71"/>
      <c r="O38" s="71"/>
      <c r="P38" s="71">
        <v>0</v>
      </c>
      <c r="Q38" s="72"/>
      <c r="R38" s="71"/>
      <c r="S38" s="71"/>
      <c r="T38" s="71"/>
    </row>
    <row r="39" spans="1:20" ht="31.5" x14ac:dyDescent="0.2">
      <c r="A39" s="68" t="s">
        <v>72</v>
      </c>
      <c r="B39" s="75"/>
      <c r="C39" s="75">
        <v>1</v>
      </c>
      <c r="D39" s="75" t="s">
        <v>140</v>
      </c>
      <c r="E39" s="72"/>
      <c r="F39" s="73"/>
      <c r="G39" s="71"/>
      <c r="H39" s="74"/>
      <c r="I39" s="71"/>
      <c r="J39" s="71"/>
      <c r="K39" s="71"/>
      <c r="L39" s="71"/>
      <c r="M39" s="71"/>
      <c r="N39" s="71"/>
      <c r="O39" s="71"/>
      <c r="P39" s="71"/>
      <c r="Q39" s="72"/>
      <c r="R39" s="71"/>
      <c r="S39" s="71"/>
      <c r="T39" s="71"/>
    </row>
    <row r="40" spans="1:20" ht="15" x14ac:dyDescent="0.2">
      <c r="A40" s="71"/>
      <c r="B40" s="71"/>
      <c r="C40" s="72"/>
      <c r="D40" s="71">
        <f>SUM(D32:D38)</f>
        <v>13.857800000000001</v>
      </c>
      <c r="E40" s="72"/>
      <c r="F40" s="73"/>
      <c r="G40" s="71"/>
      <c r="H40" s="74"/>
      <c r="I40" s="71"/>
      <c r="J40" s="71"/>
      <c r="K40" s="71"/>
      <c r="L40" s="71"/>
      <c r="M40" s="71"/>
      <c r="N40" s="71"/>
      <c r="O40" s="71"/>
      <c r="P40" s="71"/>
      <c r="Q40" s="72"/>
      <c r="R40" s="71"/>
      <c r="S40" s="71"/>
      <c r="T40" s="71"/>
    </row>
  </sheetData>
  <mergeCells count="90">
    <mergeCell ref="A33:A38"/>
    <mergeCell ref="E26:E27"/>
    <mergeCell ref="K26:K27"/>
    <mergeCell ref="A28:A29"/>
    <mergeCell ref="B28:B29"/>
    <mergeCell ref="C28:C29"/>
    <mergeCell ref="D28:D29"/>
    <mergeCell ref="E28:E29"/>
    <mergeCell ref="K28:K29"/>
    <mergeCell ref="A24:A25"/>
    <mergeCell ref="B24:B25"/>
    <mergeCell ref="C24:C25"/>
    <mergeCell ref="D24:D25"/>
    <mergeCell ref="A26:A27"/>
    <mergeCell ref="B26:B27"/>
    <mergeCell ref="C26:C27"/>
    <mergeCell ref="D26:D27"/>
    <mergeCell ref="K22:K23"/>
    <mergeCell ref="A20:A21"/>
    <mergeCell ref="B20:B21"/>
    <mergeCell ref="C20:C21"/>
    <mergeCell ref="D20:D21"/>
    <mergeCell ref="E20:E21"/>
    <mergeCell ref="K20:K21"/>
    <mergeCell ref="A22:A23"/>
    <mergeCell ref="B22:B23"/>
    <mergeCell ref="C22:C23"/>
    <mergeCell ref="D22:D23"/>
    <mergeCell ref="E22:E23"/>
    <mergeCell ref="T14:T15"/>
    <mergeCell ref="A15:A16"/>
    <mergeCell ref="B15:B16"/>
    <mergeCell ref="N16:N17"/>
    <mergeCell ref="A17:A18"/>
    <mergeCell ref="B17:B18"/>
    <mergeCell ref="C17:C18"/>
    <mergeCell ref="D17:D18"/>
    <mergeCell ref="E17:E18"/>
    <mergeCell ref="K17:K18"/>
    <mergeCell ref="N14:N15"/>
    <mergeCell ref="O14:O15"/>
    <mergeCell ref="P14:P15"/>
    <mergeCell ref="Q14:Q15"/>
    <mergeCell ref="R14:R15"/>
    <mergeCell ref="S14:S15"/>
    <mergeCell ref="H14:H15"/>
    <mergeCell ref="I14:I15"/>
    <mergeCell ref="J14:J15"/>
    <mergeCell ref="K14:K16"/>
    <mergeCell ref="L14:L15"/>
    <mergeCell ref="M14:M15"/>
    <mergeCell ref="S10:S11"/>
    <mergeCell ref="T10:T11"/>
    <mergeCell ref="A12:A13"/>
    <mergeCell ref="B12:B13"/>
    <mergeCell ref="C12:C13"/>
    <mergeCell ref="C14:C16"/>
    <mergeCell ref="D14:D16"/>
    <mergeCell ref="E14:E16"/>
    <mergeCell ref="F14:F15"/>
    <mergeCell ref="G14:G15"/>
    <mergeCell ref="M10:M11"/>
    <mergeCell ref="N10:N11"/>
    <mergeCell ref="O10:O11"/>
    <mergeCell ref="P10:P11"/>
    <mergeCell ref="Q10:Q11"/>
    <mergeCell ref="R10:R11"/>
    <mergeCell ref="F10:F11"/>
    <mergeCell ref="G10:H10"/>
    <mergeCell ref="I10:I11"/>
    <mergeCell ref="J10:J11"/>
    <mergeCell ref="K10:K11"/>
    <mergeCell ref="L10:L11"/>
    <mergeCell ref="B7:T7"/>
    <mergeCell ref="B8:T8"/>
    <mergeCell ref="A9:O9"/>
    <mergeCell ref="P9:Q9"/>
    <mergeCell ref="R9:T9"/>
    <mergeCell ref="A10:A11"/>
    <mergeCell ref="B10:B11"/>
    <mergeCell ref="C10:C11"/>
    <mergeCell ref="D10:D11"/>
    <mergeCell ref="E10:E11"/>
    <mergeCell ref="B6:I6"/>
    <mergeCell ref="K6:T6"/>
    <mergeCell ref="A1:T3"/>
    <mergeCell ref="B4:I4"/>
    <mergeCell ref="K4:T4"/>
    <mergeCell ref="B5:I5"/>
    <mergeCell ref="K5:T5"/>
  </mergeCells>
  <pageMargins left="0.25" right="0.25" top="0.75" bottom="0.75" header="0.3" footer="0.3"/>
  <pageSetup scale="29"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22"/>
  <sheetViews>
    <sheetView workbookViewId="0">
      <selection activeCell="I12" sqref="I12"/>
    </sheetView>
  </sheetViews>
  <sheetFormatPr baseColWidth="10" defaultRowHeight="15" x14ac:dyDescent="0.25"/>
  <cols>
    <col min="1" max="1" width="5.5703125" style="112" customWidth="1"/>
    <col min="2" max="2" width="25.85546875" customWidth="1"/>
    <col min="3" max="3" width="7.85546875" customWidth="1"/>
    <col min="4" max="4" width="8.28515625" customWidth="1"/>
    <col min="5" max="5" width="11.42578125" style="108"/>
    <col min="6" max="6" width="4.85546875" style="108" customWidth="1"/>
    <col min="7" max="7" width="6" style="108" customWidth="1"/>
    <col min="8" max="8" width="7.28515625" style="108" customWidth="1"/>
  </cols>
  <sheetData>
    <row r="2" spans="1:9" x14ac:dyDescent="0.25">
      <c r="F2" s="108" t="s">
        <v>167</v>
      </c>
      <c r="G2" s="108" t="s">
        <v>168</v>
      </c>
      <c r="H2" s="108" t="s">
        <v>169</v>
      </c>
    </row>
    <row r="3" spans="1:9" x14ac:dyDescent="0.25">
      <c r="A3" s="113">
        <v>1.1000000000000001</v>
      </c>
      <c r="B3" s="109" t="s">
        <v>166</v>
      </c>
      <c r="C3" s="221">
        <f>(C22/6)</f>
        <v>16.666666666666668</v>
      </c>
      <c r="D3" s="111">
        <v>8.3000000000000007</v>
      </c>
      <c r="E3" s="110">
        <f>(C3/2)</f>
        <v>8.3333333333333339</v>
      </c>
      <c r="F3" s="110"/>
      <c r="G3" s="110">
        <v>8.3000000000000007</v>
      </c>
      <c r="H3" s="110">
        <v>8.3000000000000007</v>
      </c>
    </row>
    <row r="4" spans="1:9" x14ac:dyDescent="0.25">
      <c r="A4" s="113" t="s">
        <v>152</v>
      </c>
      <c r="B4" s="109" t="s">
        <v>164</v>
      </c>
      <c r="C4" s="221"/>
      <c r="D4" s="111">
        <v>8.3000000000000007</v>
      </c>
      <c r="E4" s="110">
        <f>(C3/2)</f>
        <v>8.3333333333333339</v>
      </c>
      <c r="F4" s="110"/>
      <c r="G4" s="110"/>
      <c r="H4" s="110"/>
    </row>
    <row r="5" spans="1:9" x14ac:dyDescent="0.25">
      <c r="A5" s="113" t="s">
        <v>153</v>
      </c>
      <c r="B5" s="109" t="s">
        <v>166</v>
      </c>
      <c r="C5" s="221">
        <f>(C22/6)</f>
        <v>16.666666666666668</v>
      </c>
      <c r="D5" s="111">
        <f>C5/3</f>
        <v>5.5555555555555562</v>
      </c>
      <c r="E5" s="110">
        <f>D5/2</f>
        <v>2.7777777777777781</v>
      </c>
      <c r="F5" s="110"/>
      <c r="G5" s="110">
        <v>2.7</v>
      </c>
      <c r="H5" s="110">
        <v>2.7</v>
      </c>
    </row>
    <row r="6" spans="1:9" x14ac:dyDescent="0.25">
      <c r="A6" s="113" t="s">
        <v>154</v>
      </c>
      <c r="B6" s="109" t="s">
        <v>164</v>
      </c>
      <c r="C6" s="221"/>
      <c r="D6" s="111"/>
      <c r="E6" s="110">
        <f>D5/2</f>
        <v>2.7777777777777781</v>
      </c>
      <c r="F6" s="110"/>
      <c r="G6" s="110"/>
      <c r="H6" s="110"/>
    </row>
    <row r="7" spans="1:9" x14ac:dyDescent="0.25">
      <c r="A7" s="113" t="s">
        <v>155</v>
      </c>
      <c r="B7" s="109" t="s">
        <v>166</v>
      </c>
      <c r="C7" s="221"/>
      <c r="D7" s="111">
        <f>C5/3</f>
        <v>5.5555555555555562</v>
      </c>
      <c r="E7" s="110">
        <f>D7/2</f>
        <v>2.7777777777777781</v>
      </c>
      <c r="F7" s="110"/>
      <c r="G7" s="110">
        <v>2.7</v>
      </c>
      <c r="H7" s="110">
        <v>2.7</v>
      </c>
    </row>
    <row r="8" spans="1:9" x14ac:dyDescent="0.25">
      <c r="A8" s="113" t="s">
        <v>156</v>
      </c>
      <c r="B8" s="109" t="s">
        <v>165</v>
      </c>
      <c r="C8" s="221"/>
      <c r="D8" s="111"/>
      <c r="E8" s="110">
        <f>D7/2</f>
        <v>2.7777777777777781</v>
      </c>
      <c r="F8" s="110">
        <v>2.7</v>
      </c>
      <c r="G8" s="110"/>
      <c r="H8" s="110">
        <v>2.7</v>
      </c>
    </row>
    <row r="9" spans="1:9" x14ac:dyDescent="0.25">
      <c r="A9" s="113" t="s">
        <v>157</v>
      </c>
      <c r="B9" s="109" t="s">
        <v>165</v>
      </c>
      <c r="C9" s="221"/>
      <c r="D9" s="111">
        <f>C10/3</f>
        <v>5.5555555555555562</v>
      </c>
      <c r="E9" s="110"/>
      <c r="F9" s="110">
        <v>5.5</v>
      </c>
      <c r="G9" s="110"/>
      <c r="H9" s="110">
        <v>5.5</v>
      </c>
    </row>
    <row r="10" spans="1:9" x14ac:dyDescent="0.25">
      <c r="A10" s="113">
        <v>3.1</v>
      </c>
      <c r="B10" s="109" t="s">
        <v>165</v>
      </c>
      <c r="C10" s="221">
        <f>(C22/6)</f>
        <v>16.666666666666668</v>
      </c>
      <c r="D10" s="111"/>
      <c r="E10" s="110">
        <f>(C10/2)</f>
        <v>8.3333333333333339</v>
      </c>
      <c r="F10" s="110">
        <v>8.3000000000000007</v>
      </c>
      <c r="G10" s="110"/>
      <c r="H10" s="110">
        <v>8.3000000000000007</v>
      </c>
    </row>
    <row r="11" spans="1:9" x14ac:dyDescent="0.25">
      <c r="A11" s="113">
        <v>3.2</v>
      </c>
      <c r="B11" s="109" t="s">
        <v>164</v>
      </c>
      <c r="C11" s="221"/>
      <c r="D11" s="111"/>
      <c r="E11" s="110">
        <f>C10/2</f>
        <v>8.3333333333333339</v>
      </c>
      <c r="F11" s="110"/>
      <c r="G11" s="110"/>
      <c r="H11" s="110"/>
    </row>
    <row r="12" spans="1:9" x14ac:dyDescent="0.25">
      <c r="A12" s="113">
        <v>4.0999999999999996</v>
      </c>
      <c r="B12" s="109" t="s">
        <v>165</v>
      </c>
      <c r="C12" s="221">
        <f>(C22/6)</f>
        <v>16.666666666666668</v>
      </c>
      <c r="D12" s="111"/>
      <c r="E12" s="110">
        <f>C12/2</f>
        <v>8.3333333333333339</v>
      </c>
      <c r="F12" s="110">
        <v>8.3000000000000007</v>
      </c>
      <c r="G12" s="110"/>
      <c r="H12" s="110">
        <v>8.3000000000000007</v>
      </c>
      <c r="I12" s="112"/>
    </row>
    <row r="13" spans="1:9" x14ac:dyDescent="0.25">
      <c r="A13" s="113">
        <v>4.2</v>
      </c>
      <c r="B13" s="109" t="s">
        <v>165</v>
      </c>
      <c r="C13" s="221"/>
      <c r="D13" s="111"/>
      <c r="E13" s="110">
        <f>C12/2</f>
        <v>8.3333333333333339</v>
      </c>
      <c r="F13" s="110">
        <v>8.3000000000000007</v>
      </c>
      <c r="G13" s="110"/>
      <c r="H13" s="110">
        <v>8.3000000000000007</v>
      </c>
    </row>
    <row r="14" spans="1:9" x14ac:dyDescent="0.25">
      <c r="A14" s="113" t="s">
        <v>158</v>
      </c>
      <c r="B14" s="109" t="s">
        <v>164</v>
      </c>
      <c r="C14" s="221">
        <f>(C22/6)</f>
        <v>16.666666666666668</v>
      </c>
      <c r="D14" s="111"/>
      <c r="E14" s="110">
        <v>16</v>
      </c>
      <c r="F14" s="110"/>
      <c r="G14" s="110"/>
      <c r="H14" s="110"/>
    </row>
    <row r="15" spans="1:9" x14ac:dyDescent="0.25">
      <c r="A15" s="113" t="s">
        <v>159</v>
      </c>
      <c r="B15" s="109" t="s">
        <v>164</v>
      </c>
      <c r="C15" s="221"/>
      <c r="D15" s="111"/>
      <c r="E15" s="110"/>
      <c r="F15" s="110"/>
      <c r="G15" s="110"/>
      <c r="H15" s="110"/>
    </row>
    <row r="16" spans="1:9" x14ac:dyDescent="0.25">
      <c r="A16" s="113" t="s">
        <v>160</v>
      </c>
      <c r="B16" s="109" t="s">
        <v>164</v>
      </c>
      <c r="C16" s="221"/>
      <c r="D16" s="111"/>
      <c r="E16" s="110"/>
      <c r="F16" s="110"/>
      <c r="G16" s="110"/>
      <c r="H16" s="110"/>
    </row>
    <row r="17" spans="1:8" x14ac:dyDescent="0.25">
      <c r="A17" s="113" t="s">
        <v>161</v>
      </c>
      <c r="B17" s="109" t="s">
        <v>164</v>
      </c>
      <c r="C17" s="221"/>
      <c r="D17" s="111"/>
      <c r="E17" s="110"/>
      <c r="F17" s="110"/>
      <c r="G17" s="110"/>
      <c r="H17" s="110"/>
    </row>
    <row r="18" spans="1:8" x14ac:dyDescent="0.25">
      <c r="A18" s="113" t="s">
        <v>162</v>
      </c>
      <c r="B18" s="109" t="s">
        <v>164</v>
      </c>
      <c r="C18" s="221"/>
      <c r="D18" s="111"/>
      <c r="E18" s="110"/>
      <c r="F18" s="110"/>
      <c r="G18" s="110"/>
      <c r="H18" s="110"/>
    </row>
    <row r="19" spans="1:8" x14ac:dyDescent="0.25">
      <c r="A19" s="113" t="s">
        <v>163</v>
      </c>
      <c r="B19" s="109" t="s">
        <v>164</v>
      </c>
      <c r="C19" s="221"/>
      <c r="D19" s="111"/>
      <c r="E19" s="110"/>
      <c r="F19" s="110"/>
      <c r="G19" s="110"/>
      <c r="H19" s="110"/>
    </row>
    <row r="20" spans="1:8" x14ac:dyDescent="0.25">
      <c r="A20" s="113">
        <v>6.1</v>
      </c>
      <c r="B20" s="109" t="s">
        <v>164</v>
      </c>
      <c r="C20" s="110">
        <f>(C22/6)</f>
        <v>16.666666666666668</v>
      </c>
      <c r="D20" s="110"/>
      <c r="E20" s="110">
        <v>16</v>
      </c>
      <c r="F20" s="110"/>
      <c r="G20" s="110"/>
      <c r="H20" s="110"/>
    </row>
    <row r="21" spans="1:8" x14ac:dyDescent="0.25">
      <c r="A21" s="113"/>
      <c r="B21" s="109"/>
      <c r="C21" s="109"/>
      <c r="D21" s="109"/>
      <c r="E21" s="110"/>
      <c r="F21" s="110">
        <f>SUM(F3:F20)</f>
        <v>33.1</v>
      </c>
      <c r="G21" s="110">
        <f>SUM(G3:G20)</f>
        <v>13.7</v>
      </c>
      <c r="H21" s="110">
        <f>SUM(H3:H20)</f>
        <v>46.8</v>
      </c>
    </row>
    <row r="22" spans="1:8" x14ac:dyDescent="0.25">
      <c r="A22" s="113"/>
      <c r="B22" s="109"/>
      <c r="C22" s="109">
        <v>100</v>
      </c>
      <c r="D22" s="109"/>
      <c r="E22" s="110"/>
      <c r="F22" s="110"/>
      <c r="G22" s="110"/>
      <c r="H22" s="110"/>
    </row>
  </sheetData>
  <mergeCells count="5">
    <mergeCell ref="C3:C4"/>
    <mergeCell ref="C5:C9"/>
    <mergeCell ref="C10:C11"/>
    <mergeCell ref="C12:C13"/>
    <mergeCell ref="C14:C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 AGN 2016</vt:lpstr>
      <vt:lpstr>PM AGN 2016 (2)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Salazar Estupinan</dc:creator>
  <cp:keywords/>
  <dc:description/>
  <cp:lastModifiedBy>UNIDAD VICTIMAS</cp:lastModifiedBy>
  <cp:revision/>
  <cp:lastPrinted>2017-08-02T14:35:55Z</cp:lastPrinted>
  <dcterms:created xsi:type="dcterms:W3CDTF">2016-10-26T20:07:18Z</dcterms:created>
  <dcterms:modified xsi:type="dcterms:W3CDTF">2017-08-22T13:53:55Z</dcterms:modified>
  <cp:category/>
  <cp:contentStatus/>
</cp:coreProperties>
</file>